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660" windowHeight="7260" tabRatio="616" activeTab="0"/>
  </bookViews>
  <sheets>
    <sheet name="건축허가" sheetId="1" r:id="rId1"/>
    <sheet name="대차대조표" sheetId="2" r:id="rId2"/>
    <sheet name="소비지출하" sheetId="3" r:id="rId3"/>
    <sheet name="교환출하" sheetId="4" r:id="rId4"/>
    <sheet name="특수시멘트" sheetId="5" r:id="rId5"/>
    <sheet name="슬래그시멘트" sheetId="6" r:id="rId6"/>
  </sheets>
  <definedNames/>
  <calcPr fullCalcOnLoad="1"/>
</workbook>
</file>

<file path=xl/sharedStrings.xml><?xml version="1.0" encoding="utf-8"?>
<sst xmlns="http://schemas.openxmlformats.org/spreadsheetml/2006/main" count="652" uniqueCount="194">
  <si>
    <t>(단위 : 톤)</t>
  </si>
  <si>
    <t xml:space="preserve"> </t>
  </si>
  <si>
    <t>아세아</t>
  </si>
  <si>
    <t>한  라</t>
  </si>
  <si>
    <t>계</t>
  </si>
  <si>
    <t>구분</t>
  </si>
  <si>
    <t>&lt;표 -    &gt;</t>
  </si>
  <si>
    <t>연별   사별</t>
  </si>
  <si>
    <t>동   양</t>
  </si>
  <si>
    <t>쌍   용</t>
  </si>
  <si>
    <t>한   일</t>
  </si>
  <si>
    <t>성   신</t>
  </si>
  <si>
    <t>고   려</t>
  </si>
  <si>
    <t>한   라</t>
  </si>
  <si>
    <t>대   한</t>
  </si>
  <si>
    <t>합    계</t>
  </si>
  <si>
    <t>합  계</t>
  </si>
  <si>
    <t>구 분</t>
  </si>
  <si>
    <t>출                          하</t>
  </si>
  <si>
    <t>생    산</t>
  </si>
  <si>
    <t>내    수</t>
  </si>
  <si>
    <t>수             출</t>
  </si>
  <si>
    <t>연도별</t>
  </si>
  <si>
    <t>종 별</t>
  </si>
  <si>
    <t>크링카</t>
  </si>
  <si>
    <t>시멘트</t>
  </si>
  <si>
    <t>출        하</t>
  </si>
  <si>
    <t>수      출</t>
  </si>
  <si>
    <r>
      <t>&lt;</t>
    </r>
    <r>
      <rPr>
        <sz val="10"/>
        <rFont val="굴림체"/>
        <family val="3"/>
      </rPr>
      <t>표-    &gt;</t>
    </r>
  </si>
  <si>
    <t>합          계</t>
  </si>
  <si>
    <t>지역별</t>
  </si>
  <si>
    <t>민 수</t>
  </si>
  <si>
    <t>관 수</t>
  </si>
  <si>
    <t>중  앙</t>
  </si>
  <si>
    <t>강  원</t>
  </si>
  <si>
    <t>충  북</t>
  </si>
  <si>
    <t>충  남</t>
  </si>
  <si>
    <t>전  북</t>
  </si>
  <si>
    <t>전  남</t>
  </si>
  <si>
    <t>경  북</t>
  </si>
  <si>
    <t>경  남</t>
  </si>
  <si>
    <t>제  주</t>
  </si>
  <si>
    <t>지방계</t>
  </si>
  <si>
    <t>입 고</t>
  </si>
  <si>
    <t>출 고</t>
  </si>
  <si>
    <t>재 고</t>
  </si>
  <si>
    <t>문교ㆍ사회</t>
  </si>
  <si>
    <t>건 축 허 가 실 적</t>
  </si>
  <si>
    <t>월별ㆍ용도별ㆍ구조별 건축허가 연면적</t>
  </si>
  <si>
    <t>주  거  용</t>
  </si>
  <si>
    <t>상  업  용</t>
  </si>
  <si>
    <t>공  업  용</t>
  </si>
  <si>
    <t>기      타</t>
  </si>
  <si>
    <t>목      조</t>
  </si>
  <si>
    <t xml:space="preserve"> (단위 : 톤)</t>
  </si>
  <si>
    <t xml:space="preserve">     (단위 : 대)</t>
  </si>
  <si>
    <t>월 별</t>
  </si>
  <si>
    <t xml:space="preserve"> </t>
  </si>
  <si>
    <t>입 고</t>
  </si>
  <si>
    <t>출 고</t>
  </si>
  <si>
    <t>재 고</t>
  </si>
  <si>
    <t xml:space="preserve">    포장 시멘트 입고·출고·재고</t>
  </si>
  <si>
    <t xml:space="preserve">         소비지 월별·지역별</t>
  </si>
  <si>
    <t>&lt;표-     &gt;</t>
  </si>
  <si>
    <t>(단위 : ㎡)</t>
  </si>
  <si>
    <r>
      <t>쌍용, 연별 특수시멘트 생산</t>
    </r>
    <r>
      <rPr>
        <b/>
        <sz val="16"/>
        <rFont val="Arial"/>
        <family val="2"/>
      </rPr>
      <t>·</t>
    </r>
    <r>
      <rPr>
        <b/>
        <sz val="16"/>
        <rFont val="굴림체"/>
        <family val="3"/>
      </rPr>
      <t>출하 총괄</t>
    </r>
  </si>
  <si>
    <r>
      <t>현대, 연별 특수시멘트 생산</t>
    </r>
    <r>
      <rPr>
        <b/>
        <sz val="16"/>
        <rFont val="Arial"/>
        <family val="2"/>
      </rPr>
      <t>·</t>
    </r>
    <r>
      <rPr>
        <b/>
        <sz val="16"/>
        <rFont val="굴림체"/>
        <family val="3"/>
      </rPr>
      <t>출하 총괄</t>
    </r>
  </si>
  <si>
    <r>
      <t>연별 특수시멘트 생산</t>
    </r>
    <r>
      <rPr>
        <b/>
        <sz val="16"/>
        <rFont val="Arial"/>
        <family val="2"/>
      </rPr>
      <t>·</t>
    </r>
    <r>
      <rPr>
        <b/>
        <sz val="16"/>
        <rFont val="굴림체"/>
        <family val="3"/>
      </rPr>
      <t>출하 총괄</t>
    </r>
  </si>
  <si>
    <t>한   국</t>
  </si>
  <si>
    <r>
      <t>사별</t>
    </r>
    <r>
      <rPr>
        <b/>
        <sz val="16"/>
        <rFont val="굴림"/>
        <family val="3"/>
      </rPr>
      <t>·</t>
    </r>
    <r>
      <rPr>
        <b/>
        <sz val="16"/>
        <rFont val="굴림체"/>
        <family val="3"/>
      </rPr>
      <t>연별 슬래그시멘트 생산</t>
    </r>
  </si>
  <si>
    <r>
      <t>사별</t>
    </r>
    <r>
      <rPr>
        <b/>
        <sz val="16"/>
        <rFont val="굴림"/>
        <family val="3"/>
      </rPr>
      <t>·</t>
    </r>
    <r>
      <rPr>
        <b/>
        <sz val="16"/>
        <rFont val="굴림체"/>
        <family val="3"/>
      </rPr>
      <t>연별 슬래그시멘트 출하</t>
    </r>
  </si>
  <si>
    <t>구 분      월 별</t>
  </si>
  <si>
    <t>&lt;표-     &gt;</t>
  </si>
  <si>
    <r>
      <t xml:space="preserve">(단위 </t>
    </r>
    <r>
      <rPr>
        <sz val="12"/>
        <rFont val="굴림체"/>
        <family val="0"/>
      </rPr>
      <t>: 천원)</t>
    </r>
  </si>
  <si>
    <r>
      <t>계정과목</t>
    </r>
    <r>
      <rPr>
        <vertAlign val="superscript"/>
        <sz val="12"/>
        <rFont val="굴림체"/>
        <family val="3"/>
      </rPr>
      <t>사별</t>
    </r>
  </si>
  <si>
    <t>합      계</t>
  </si>
  <si>
    <t>소  계</t>
  </si>
  <si>
    <t>동    양</t>
  </si>
  <si>
    <t>쌍    용</t>
  </si>
  <si>
    <t>한    일</t>
  </si>
  <si>
    <t>현    대</t>
  </si>
  <si>
    <t>아 세 아</t>
  </si>
  <si>
    <t>성    신</t>
  </si>
  <si>
    <t>고    려</t>
  </si>
  <si>
    <t>한    라</t>
  </si>
  <si>
    <t>한    국</t>
  </si>
  <si>
    <t>합    계</t>
  </si>
  <si>
    <r>
      <t>사별</t>
    </r>
    <r>
      <rPr>
        <vertAlign val="subscript"/>
        <sz val="12"/>
        <rFont val="굴림체"/>
        <family val="3"/>
      </rPr>
      <t>계정과목</t>
    </r>
  </si>
  <si>
    <t xml:space="preserve">  대 조 표</t>
  </si>
  <si>
    <t xml:space="preserve">   31일 현재)</t>
  </si>
  <si>
    <t xml:space="preserve">사 별  대 차  </t>
  </si>
  <si>
    <t>합   계</t>
  </si>
  <si>
    <t>용 도 별</t>
  </si>
  <si>
    <t>구 조 별</t>
  </si>
  <si>
    <t>자료 : 건설교통부</t>
  </si>
  <si>
    <t>(단위:톤)</t>
  </si>
  <si>
    <t>월  별</t>
  </si>
  <si>
    <t>소  계</t>
  </si>
  <si>
    <t>사   별</t>
  </si>
  <si>
    <t>공급사</t>
  </si>
  <si>
    <t>동    양</t>
  </si>
  <si>
    <t>한  일</t>
  </si>
  <si>
    <t>현  대</t>
  </si>
  <si>
    <t>성  신</t>
  </si>
  <si>
    <t>한  라</t>
  </si>
  <si>
    <t>쌍    용</t>
  </si>
  <si>
    <t>동  양</t>
  </si>
  <si>
    <t>한    일</t>
  </si>
  <si>
    <t>쌍  용</t>
  </si>
  <si>
    <t>현    대</t>
  </si>
  <si>
    <t>아 세 아</t>
  </si>
  <si>
    <t>성    신</t>
  </si>
  <si>
    <t>한    라</t>
  </si>
  <si>
    <t>합        계</t>
  </si>
  <si>
    <t>합  계</t>
  </si>
  <si>
    <t>사    별</t>
  </si>
  <si>
    <t>계</t>
  </si>
  <si>
    <t>쌍  용</t>
  </si>
  <si>
    <t>한  일</t>
  </si>
  <si>
    <t>아세아</t>
  </si>
  <si>
    <t>현  대</t>
  </si>
  <si>
    <r>
      <t>부    록</t>
    </r>
    <r>
      <rPr>
        <b/>
        <sz val="20"/>
        <rFont val="바탕체"/>
        <family val="1"/>
      </rPr>
      <t xml:space="preserve"> Ⅰ</t>
    </r>
  </si>
  <si>
    <t>초    조    강</t>
  </si>
  <si>
    <t>초    속    경</t>
  </si>
  <si>
    <t>방    통    용</t>
  </si>
  <si>
    <t>알  루  미  나</t>
  </si>
  <si>
    <t>메  이  슨  리</t>
  </si>
  <si>
    <t>마  이  크  로</t>
  </si>
  <si>
    <t>2종 (중 용 열)</t>
  </si>
  <si>
    <t>3종 (조    강)</t>
  </si>
  <si>
    <t>5종 (내황산염)</t>
  </si>
  <si>
    <t>고    강    도</t>
  </si>
  <si>
    <t>기          타</t>
  </si>
  <si>
    <r>
      <t>사별</t>
    </r>
    <r>
      <rPr>
        <b/>
        <sz val="16"/>
        <rFont val="굴림"/>
        <family val="3"/>
      </rPr>
      <t>·</t>
    </r>
    <r>
      <rPr>
        <b/>
        <sz val="16"/>
        <rFont val="굴림체"/>
        <family val="3"/>
      </rPr>
      <t>월별 시멘트 교환 출하</t>
    </r>
  </si>
  <si>
    <t>자        산</t>
  </si>
  <si>
    <t>유 동 자 산</t>
  </si>
  <si>
    <r>
      <t>당좌</t>
    </r>
    <r>
      <rPr>
        <sz val="12"/>
        <rFont val="굴림체"/>
        <family val="0"/>
      </rPr>
      <t xml:space="preserve">  </t>
    </r>
    <r>
      <rPr>
        <sz val="12"/>
        <rFont val="굴림체"/>
        <family val="0"/>
      </rPr>
      <t>자산</t>
    </r>
  </si>
  <si>
    <t>현금과 예금</t>
  </si>
  <si>
    <r>
      <t>유가</t>
    </r>
    <r>
      <rPr>
        <sz val="12"/>
        <rFont val="굴림체"/>
        <family val="0"/>
      </rPr>
      <t>증</t>
    </r>
    <r>
      <rPr>
        <sz val="12"/>
        <rFont val="굴림체"/>
        <family val="0"/>
      </rPr>
      <t>권</t>
    </r>
  </si>
  <si>
    <t>매출채권</t>
  </si>
  <si>
    <t>단기대여금</t>
  </si>
  <si>
    <r>
      <t>미</t>
    </r>
    <r>
      <rPr>
        <sz val="12"/>
        <rFont val="굴림체"/>
        <family val="0"/>
      </rPr>
      <t xml:space="preserve"> </t>
    </r>
    <r>
      <rPr>
        <sz val="12"/>
        <rFont val="굴림체"/>
        <family val="0"/>
      </rPr>
      <t>수</t>
    </r>
    <r>
      <rPr>
        <sz val="12"/>
        <rFont val="굴림체"/>
        <family val="0"/>
      </rPr>
      <t xml:space="preserve"> </t>
    </r>
    <r>
      <rPr>
        <sz val="12"/>
        <rFont val="굴림체"/>
        <family val="0"/>
      </rPr>
      <t>금</t>
    </r>
  </si>
  <si>
    <r>
      <t>선 급</t>
    </r>
    <r>
      <rPr>
        <sz val="12"/>
        <rFont val="굴림체"/>
        <family val="0"/>
      </rPr>
      <t xml:space="preserve"> </t>
    </r>
    <r>
      <rPr>
        <sz val="12"/>
        <rFont val="굴림체"/>
        <family val="0"/>
      </rPr>
      <t>금</t>
    </r>
  </si>
  <si>
    <r>
      <t xml:space="preserve">기 </t>
    </r>
    <r>
      <rPr>
        <sz val="12"/>
        <rFont val="굴림체"/>
        <family val="0"/>
      </rPr>
      <t xml:space="preserve">   </t>
    </r>
    <r>
      <rPr>
        <sz val="12"/>
        <rFont val="굴림체"/>
        <family val="0"/>
      </rPr>
      <t>타</t>
    </r>
  </si>
  <si>
    <r>
      <t xml:space="preserve">재고 </t>
    </r>
    <r>
      <rPr>
        <sz val="12"/>
        <rFont val="굴림체"/>
        <family val="0"/>
      </rPr>
      <t xml:space="preserve"> </t>
    </r>
    <r>
      <rPr>
        <sz val="12"/>
        <rFont val="굴림체"/>
        <family val="0"/>
      </rPr>
      <t>자산</t>
    </r>
  </si>
  <si>
    <t>상품및제품</t>
  </si>
  <si>
    <r>
      <t>반 제</t>
    </r>
    <r>
      <rPr>
        <sz val="12"/>
        <rFont val="굴림체"/>
        <family val="0"/>
      </rPr>
      <t xml:space="preserve"> </t>
    </r>
    <r>
      <rPr>
        <sz val="12"/>
        <rFont val="굴림체"/>
        <family val="0"/>
      </rPr>
      <t>품</t>
    </r>
  </si>
  <si>
    <r>
      <t>재 공</t>
    </r>
    <r>
      <rPr>
        <sz val="12"/>
        <rFont val="굴림체"/>
        <family val="0"/>
      </rPr>
      <t xml:space="preserve"> </t>
    </r>
    <r>
      <rPr>
        <sz val="12"/>
        <rFont val="굴림체"/>
        <family val="0"/>
      </rPr>
      <t>품</t>
    </r>
  </si>
  <si>
    <r>
      <t>원 재</t>
    </r>
    <r>
      <rPr>
        <sz val="12"/>
        <rFont val="굴림체"/>
        <family val="0"/>
      </rPr>
      <t xml:space="preserve"> </t>
    </r>
    <r>
      <rPr>
        <sz val="12"/>
        <rFont val="굴림체"/>
        <family val="0"/>
      </rPr>
      <t>료</t>
    </r>
  </si>
  <si>
    <r>
      <t>저 장</t>
    </r>
    <r>
      <rPr>
        <sz val="12"/>
        <rFont val="굴림체"/>
        <family val="0"/>
      </rPr>
      <t xml:space="preserve"> </t>
    </r>
    <r>
      <rPr>
        <sz val="12"/>
        <rFont val="굴림체"/>
        <family val="0"/>
      </rPr>
      <t>품</t>
    </r>
  </si>
  <si>
    <t>고 정 자 산</t>
  </si>
  <si>
    <r>
      <t xml:space="preserve">투자 </t>
    </r>
    <r>
      <rPr>
        <sz val="12"/>
        <rFont val="굴림체"/>
        <family val="0"/>
      </rPr>
      <t xml:space="preserve"> </t>
    </r>
    <r>
      <rPr>
        <sz val="12"/>
        <rFont val="굴림체"/>
        <family val="0"/>
      </rPr>
      <t>자산</t>
    </r>
  </si>
  <si>
    <r>
      <t xml:space="preserve">유형 </t>
    </r>
    <r>
      <rPr>
        <sz val="12"/>
        <rFont val="굴림체"/>
        <family val="0"/>
      </rPr>
      <t xml:space="preserve"> </t>
    </r>
    <r>
      <rPr>
        <sz val="12"/>
        <rFont val="굴림체"/>
        <family val="0"/>
      </rPr>
      <t>자산</t>
    </r>
  </si>
  <si>
    <r>
      <t xml:space="preserve">토 </t>
    </r>
    <r>
      <rPr>
        <sz val="12"/>
        <rFont val="굴림체"/>
        <family val="0"/>
      </rPr>
      <t xml:space="preserve">   </t>
    </r>
    <r>
      <rPr>
        <sz val="12"/>
        <rFont val="굴림체"/>
        <family val="0"/>
      </rPr>
      <t>지</t>
    </r>
  </si>
  <si>
    <r>
      <t xml:space="preserve">건 </t>
    </r>
    <r>
      <rPr>
        <sz val="12"/>
        <rFont val="굴림체"/>
        <family val="0"/>
      </rPr>
      <t xml:space="preserve">   </t>
    </r>
    <r>
      <rPr>
        <sz val="12"/>
        <rFont val="굴림체"/>
        <family val="0"/>
      </rPr>
      <t>물</t>
    </r>
  </si>
  <si>
    <r>
      <t>구 축</t>
    </r>
    <r>
      <rPr>
        <sz val="12"/>
        <rFont val="굴림체"/>
        <family val="0"/>
      </rPr>
      <t xml:space="preserve"> </t>
    </r>
    <r>
      <rPr>
        <sz val="12"/>
        <rFont val="굴림체"/>
        <family val="0"/>
      </rPr>
      <t>물</t>
    </r>
  </si>
  <si>
    <t>기계장치</t>
  </si>
  <si>
    <t>공기구비품</t>
  </si>
  <si>
    <r>
      <t xml:space="preserve">무형 </t>
    </r>
    <r>
      <rPr>
        <sz val="12"/>
        <rFont val="굴림체"/>
        <family val="0"/>
      </rPr>
      <t xml:space="preserve"> </t>
    </r>
    <r>
      <rPr>
        <sz val="12"/>
        <rFont val="굴림체"/>
        <family val="0"/>
      </rPr>
      <t>자산</t>
    </r>
  </si>
  <si>
    <t>부채 와 자본</t>
  </si>
  <si>
    <t>부       채</t>
  </si>
  <si>
    <r>
      <t xml:space="preserve">유동 </t>
    </r>
    <r>
      <rPr>
        <sz val="12"/>
        <rFont val="굴림체"/>
        <family val="0"/>
      </rPr>
      <t xml:space="preserve"> </t>
    </r>
    <r>
      <rPr>
        <sz val="12"/>
        <rFont val="굴림체"/>
        <family val="0"/>
      </rPr>
      <t>부채</t>
    </r>
  </si>
  <si>
    <t>매입채무</t>
  </si>
  <si>
    <t>단기차입금</t>
  </si>
  <si>
    <t>미지급금</t>
  </si>
  <si>
    <r>
      <t>선 수</t>
    </r>
    <r>
      <rPr>
        <sz val="12"/>
        <rFont val="굴림체"/>
        <family val="0"/>
      </rPr>
      <t xml:space="preserve"> </t>
    </r>
    <r>
      <rPr>
        <sz val="12"/>
        <rFont val="굴림체"/>
        <family val="0"/>
      </rPr>
      <t>금</t>
    </r>
  </si>
  <si>
    <r>
      <t>예 수</t>
    </r>
    <r>
      <rPr>
        <sz val="12"/>
        <rFont val="굴림체"/>
        <family val="0"/>
      </rPr>
      <t xml:space="preserve"> </t>
    </r>
    <r>
      <rPr>
        <sz val="12"/>
        <rFont val="굴림체"/>
        <family val="0"/>
      </rPr>
      <t>금</t>
    </r>
  </si>
  <si>
    <t>미지급비용</t>
  </si>
  <si>
    <r>
      <t xml:space="preserve">고정 </t>
    </r>
    <r>
      <rPr>
        <sz val="12"/>
        <rFont val="굴림체"/>
        <family val="0"/>
      </rPr>
      <t xml:space="preserve"> </t>
    </r>
    <r>
      <rPr>
        <sz val="12"/>
        <rFont val="굴림체"/>
        <family val="0"/>
      </rPr>
      <t>부채</t>
    </r>
  </si>
  <si>
    <r>
      <t xml:space="preserve">사 </t>
    </r>
    <r>
      <rPr>
        <sz val="12"/>
        <rFont val="굴림체"/>
        <family val="0"/>
      </rPr>
      <t xml:space="preserve">   </t>
    </r>
    <r>
      <rPr>
        <sz val="12"/>
        <rFont val="굴림체"/>
        <family val="0"/>
      </rPr>
      <t>채</t>
    </r>
  </si>
  <si>
    <t>장기차입금</t>
  </si>
  <si>
    <t>외화차입금</t>
  </si>
  <si>
    <t>전환사채발행</t>
  </si>
  <si>
    <t>자       본</t>
  </si>
  <si>
    <r>
      <t xml:space="preserve">자 </t>
    </r>
    <r>
      <rPr>
        <sz val="12"/>
        <rFont val="굴림체"/>
        <family val="0"/>
      </rPr>
      <t xml:space="preserve"> </t>
    </r>
    <r>
      <rPr>
        <sz val="12"/>
        <rFont val="굴림체"/>
        <family val="0"/>
      </rPr>
      <t>본</t>
    </r>
    <r>
      <rPr>
        <sz val="12"/>
        <rFont val="굴림체"/>
        <family val="0"/>
      </rPr>
      <t xml:space="preserve">  </t>
    </r>
    <r>
      <rPr>
        <sz val="12"/>
        <rFont val="굴림체"/>
        <family val="0"/>
      </rPr>
      <t>금</t>
    </r>
  </si>
  <si>
    <t>자본잉여금</t>
  </si>
  <si>
    <t>이익잉여금</t>
  </si>
  <si>
    <r>
      <t xml:space="preserve">자본 </t>
    </r>
    <r>
      <rPr>
        <sz val="12"/>
        <rFont val="굴림체"/>
        <family val="0"/>
      </rPr>
      <t xml:space="preserve"> </t>
    </r>
    <r>
      <rPr>
        <sz val="12"/>
        <rFont val="굴림체"/>
        <family val="0"/>
      </rPr>
      <t>조정</t>
    </r>
  </si>
  <si>
    <t>당기 순이익</t>
  </si>
  <si>
    <t>공  공  용</t>
  </si>
  <si>
    <t>농 수 산 용</t>
  </si>
  <si>
    <t>철  골  조</t>
  </si>
  <si>
    <t>조  적  조</t>
  </si>
  <si>
    <t>철근철골조</t>
  </si>
  <si>
    <t>콘 크 리 트</t>
  </si>
  <si>
    <t>한일대우</t>
  </si>
  <si>
    <t>현  대</t>
  </si>
  <si>
    <t>성  신</t>
  </si>
  <si>
    <t xml:space="preserve">(2004년 12월   </t>
  </si>
  <si>
    <t>당기 순이익</t>
  </si>
  <si>
    <t>자       본</t>
  </si>
  <si>
    <r>
      <t>동양, 연별 특수시멘트 생산</t>
    </r>
    <r>
      <rPr>
        <b/>
        <sz val="16"/>
        <rFont val="Arial"/>
        <family val="2"/>
      </rPr>
      <t>·</t>
    </r>
    <r>
      <rPr>
        <b/>
        <sz val="16"/>
        <rFont val="굴림체"/>
        <family val="3"/>
      </rPr>
      <t>출하 총괄</t>
    </r>
  </si>
  <si>
    <t>한  라</t>
  </si>
  <si>
    <t>K-ONE</t>
  </si>
</sst>
</file>

<file path=xl/styles.xml><?xml version="1.0" encoding="utf-8"?>
<styleSheet xmlns="http://schemas.openxmlformats.org/spreadsheetml/2006/main">
  <numFmts count="3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;[Red]#,##0"/>
    <numFmt numFmtId="178" formatCode="_ * #,##0_ ;_ * \-#,##0_ ;_ * &quot;-&quot;_ ;_ @_ "/>
    <numFmt numFmtId="179" formatCode="#,##0.0"/>
    <numFmt numFmtId="180" formatCode="#,##0;[Red]&quot;-&quot;#,##0"/>
    <numFmt numFmtId="181" formatCode="_ &quot;\&quot;* #,##0_ ;_ &quot;\&quot;* \-#,##0_ ;_ &quot;\&quot;* &quot;-&quot;_ ;_ @_ "/>
    <numFmt numFmtId="182" formatCode="&quot;\&quot;#,##0;&quot;\&quot;\-#,##0"/>
    <numFmt numFmtId="183" formatCode="&quot;\&quot;#,##0;[Red]&quot;\&quot;\-#,##0"/>
    <numFmt numFmtId="184" formatCode="&quot;\&quot;#,##0.00;&quot;\&quot;\-#,##0.00"/>
    <numFmt numFmtId="185" formatCode="&quot;\&quot;#,##0.00;[Red]&quot;\&quot;\-#,##0.00"/>
    <numFmt numFmtId="186" formatCode="_ &quot;\&quot;* #,##0.00_ ;_ &quot;\&quot;* \-#,##0.00_ ;_ &quot;\&quot;* &quot;-&quot;??_ ;_ @_ "/>
    <numFmt numFmtId="187" formatCode="_ * #,##0.00_ ;_ * \-#,##0.00_ ;_ * &quot;-&quot;??_ ;_ @_ "/>
    <numFmt numFmtId="188" formatCode="#,##0_ ;[Red]\-#,##0\ "/>
    <numFmt numFmtId="189" formatCode="#,##0_);\(#,##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_ "/>
    <numFmt numFmtId="193" formatCode="#,##0.000"/>
    <numFmt numFmtId="194" formatCode="#,##0.0000"/>
    <numFmt numFmtId="195" formatCode="#,##0.00000"/>
    <numFmt numFmtId="196" formatCode="#,##0.0_ "/>
  </numFmts>
  <fonts count="36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2"/>
      <name val="굴림체"/>
      <family val="0"/>
    </font>
    <font>
      <sz val="11"/>
      <name val="굴림체"/>
      <family val="3"/>
    </font>
    <font>
      <sz val="10"/>
      <name val="굴림체"/>
      <family val="3"/>
    </font>
    <font>
      <b/>
      <sz val="20"/>
      <name val="굴림체"/>
      <family val="3"/>
    </font>
    <font>
      <sz val="9"/>
      <name val="굴림체"/>
      <family val="3"/>
    </font>
    <font>
      <sz val="8"/>
      <name val="바탕"/>
      <family val="1"/>
    </font>
    <font>
      <sz val="7"/>
      <name val="굴림체"/>
      <family val="3"/>
    </font>
    <font>
      <b/>
      <sz val="16"/>
      <name val="Arial"/>
      <family val="2"/>
    </font>
    <font>
      <b/>
      <sz val="16"/>
      <name val="굴림체"/>
      <family val="3"/>
    </font>
    <font>
      <sz val="14"/>
      <name val="굴림체"/>
      <family val="3"/>
    </font>
    <font>
      <b/>
      <sz val="12"/>
      <name val="굴림체"/>
      <family val="0"/>
    </font>
    <font>
      <sz val="10"/>
      <name val="Arial"/>
      <family val="2"/>
    </font>
    <font>
      <sz val="8"/>
      <name val="굴림체"/>
      <family val="3"/>
    </font>
    <font>
      <u val="single"/>
      <sz val="20"/>
      <name val="굴림체"/>
      <family val="3"/>
    </font>
    <font>
      <sz val="8"/>
      <name val="돋움"/>
      <family val="3"/>
    </font>
    <font>
      <sz val="12"/>
      <name val="QBJ-고딕10pt"/>
      <family val="3"/>
    </font>
    <font>
      <b/>
      <sz val="20"/>
      <name val="바탕체"/>
      <family val="1"/>
    </font>
    <font>
      <b/>
      <sz val="18"/>
      <name val="굴림체"/>
      <family val="3"/>
    </font>
    <font>
      <sz val="11"/>
      <name val="돋움"/>
      <family val="3"/>
    </font>
    <font>
      <u val="single"/>
      <sz val="18"/>
      <name val="굴림체"/>
      <family val="3"/>
    </font>
    <font>
      <vertAlign val="subscript"/>
      <sz val="12"/>
      <name val="굴림체"/>
      <family val="3"/>
    </font>
    <font>
      <vertAlign val="superscript"/>
      <sz val="12"/>
      <name val="굴림체"/>
      <family val="3"/>
    </font>
    <font>
      <b/>
      <sz val="16"/>
      <name val="굴림"/>
      <family val="3"/>
    </font>
    <font>
      <b/>
      <sz val="11"/>
      <name val="굴림체"/>
      <family val="3"/>
    </font>
    <font>
      <b/>
      <sz val="10"/>
      <name val="굴림체"/>
      <family val="3"/>
    </font>
    <font>
      <sz val="9.2"/>
      <name val="굴림체"/>
      <family val="3"/>
    </font>
    <font>
      <b/>
      <sz val="9"/>
      <name val="굴림체"/>
      <family val="3"/>
    </font>
    <font>
      <b/>
      <sz val="7"/>
      <name val="굴림체"/>
      <family val="3"/>
    </font>
    <font>
      <b/>
      <sz val="8"/>
      <name val="굴림체"/>
      <family val="3"/>
    </font>
    <font>
      <u val="single"/>
      <sz val="12"/>
      <color indexed="36"/>
      <name val="바탕체"/>
      <family val="1"/>
    </font>
    <font>
      <u val="single"/>
      <sz val="12"/>
      <color indexed="12"/>
      <name val="바탕체"/>
      <family val="1"/>
    </font>
    <font>
      <sz val="6"/>
      <name val="굴림체"/>
      <family val="3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 style="medium"/>
      <right style="thin"/>
      <top style="medium"/>
      <bottom style="thin"/>
      <diagonal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 diagonalUp="1">
      <left>
        <color indexed="63"/>
      </left>
      <right style="medium"/>
      <top style="medium"/>
      <bottom style="thin"/>
      <diagonal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1" fontId="4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34" fillId="0" borderId="0" applyNumberFormat="0" applyFill="0" applyBorder="0" applyAlignment="0" applyProtection="0"/>
    <xf numFmtId="182" fontId="22" fillId="0" borderId="0" applyBorder="0">
      <alignment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>
      <alignment/>
      <protection/>
    </xf>
  </cellStyleXfs>
  <cellXfs count="269">
    <xf numFmtId="0" fontId="0" fillId="0" borderId="0" xfId="0" applyAlignment="1">
      <alignment/>
    </xf>
    <xf numFmtId="0" fontId="4" fillId="0" borderId="0" xfId="27" applyFont="1">
      <alignment/>
      <protection/>
    </xf>
    <xf numFmtId="0" fontId="23" fillId="0" borderId="0" xfId="28" applyFont="1" applyAlignment="1">
      <alignment horizontal="centerContinuous" vertical="center"/>
      <protection/>
    </xf>
    <xf numFmtId="0" fontId="17" fillId="0" borderId="0" xfId="28" applyFont="1" applyAlignment="1">
      <alignment horizontal="centerContinuous" vertical="center"/>
      <protection/>
    </xf>
    <xf numFmtId="0" fontId="8" fillId="0" borderId="0" xfId="29" applyFont="1">
      <alignment/>
      <protection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6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3" fontId="8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Continuous" vertical="center"/>
    </xf>
    <xf numFmtId="0" fontId="8" fillId="0" borderId="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7" xfId="0" applyFont="1" applyBorder="1" applyAlignment="1">
      <alignment vertical="center"/>
    </xf>
    <xf numFmtId="0" fontId="6" fillId="0" borderId="13" xfId="0" applyFont="1" applyBorder="1" applyAlignment="1">
      <alignment horizontal="centerContinuous" vertical="center"/>
    </xf>
    <xf numFmtId="3" fontId="6" fillId="0" borderId="4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Continuous" vertical="center"/>
    </xf>
    <xf numFmtId="3" fontId="6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Continuous" vertical="center"/>
    </xf>
    <xf numFmtId="3" fontId="6" fillId="0" borderId="17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13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5" fillId="0" borderId="6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3" fontId="10" fillId="0" borderId="18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1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23" xfId="0" applyFont="1" applyBorder="1" applyAlignment="1">
      <alignment horizontal="centerContinuous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30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6" fillId="0" borderId="31" xfId="0" applyFont="1" applyBorder="1" applyAlignment="1">
      <alignment horizontal="centerContinuous" vertical="center"/>
    </xf>
    <xf numFmtId="3" fontId="10" fillId="0" borderId="28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30" xfId="0" applyNumberFormat="1" applyFont="1" applyBorder="1" applyAlignment="1">
      <alignment vertical="center"/>
    </xf>
    <xf numFmtId="0" fontId="8" fillId="0" borderId="32" xfId="0" applyFont="1" applyBorder="1" applyAlignment="1">
      <alignment horizontal="centerContinuous" vertical="center"/>
    </xf>
    <xf numFmtId="0" fontId="6" fillId="0" borderId="31" xfId="0" applyFont="1" applyBorder="1" applyAlignment="1">
      <alignment horizontal="right" vertical="center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3" fontId="6" fillId="0" borderId="29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5" fillId="0" borderId="0" xfId="29" applyFont="1">
      <alignment/>
      <protection/>
    </xf>
    <xf numFmtId="3" fontId="4" fillId="0" borderId="0" xfId="26" applyNumberFormat="1" applyFont="1" applyFill="1" applyAlignment="1">
      <alignment vertical="center"/>
      <protection/>
    </xf>
    <xf numFmtId="3" fontId="24" fillId="0" borderId="35" xfId="26" applyNumberFormat="1" applyFont="1" applyFill="1" applyBorder="1" applyAlignment="1">
      <alignment horizontal="distributed" vertical="center"/>
      <protection/>
    </xf>
    <xf numFmtId="3" fontId="14" fillId="0" borderId="13" xfId="26" applyNumberFormat="1" applyFont="1" applyFill="1" applyBorder="1" applyAlignment="1">
      <alignment horizontal="right" vertical="center"/>
      <protection/>
    </xf>
    <xf numFmtId="3" fontId="6" fillId="0" borderId="0" xfId="26" applyNumberFormat="1" applyFont="1" applyFill="1" applyBorder="1" applyAlignment="1">
      <alignment vertical="center"/>
      <protection/>
    </xf>
    <xf numFmtId="3" fontId="6" fillId="0" borderId="22" xfId="26" applyNumberFormat="1" applyFont="1" applyFill="1" applyBorder="1" applyAlignment="1">
      <alignment vertical="center"/>
      <protection/>
    </xf>
    <xf numFmtId="3" fontId="6" fillId="0" borderId="21" xfId="26" applyNumberFormat="1" applyFont="1" applyFill="1" applyBorder="1" applyAlignment="1">
      <alignment vertical="center"/>
      <protection/>
    </xf>
    <xf numFmtId="3" fontId="4" fillId="0" borderId="13" xfId="26" applyNumberFormat="1" applyFont="1" applyFill="1" applyBorder="1" applyAlignment="1">
      <alignment horizontal="right" vertical="center"/>
      <protection/>
    </xf>
    <xf numFmtId="3" fontId="8" fillId="0" borderId="13" xfId="26" applyNumberFormat="1" applyFont="1" applyFill="1" applyBorder="1" applyAlignment="1">
      <alignment horizontal="right" vertical="center"/>
      <protection/>
    </xf>
    <xf numFmtId="3" fontId="6" fillId="0" borderId="23" xfId="26" applyNumberFormat="1" applyFont="1" applyFill="1" applyBorder="1" applyAlignment="1">
      <alignment vertical="center"/>
      <protection/>
    </xf>
    <xf numFmtId="3" fontId="6" fillId="0" borderId="0" xfId="26" applyNumberFormat="1" applyFont="1" applyFill="1" applyBorder="1" applyAlignment="1">
      <alignment horizontal="right" vertical="center"/>
      <protection/>
    </xf>
    <xf numFmtId="3" fontId="6" fillId="0" borderId="22" xfId="26" applyNumberFormat="1" applyFont="1" applyFill="1" applyBorder="1" applyAlignment="1">
      <alignment horizontal="right" vertical="center"/>
      <protection/>
    </xf>
    <xf numFmtId="3" fontId="6" fillId="0" borderId="21" xfId="26" applyNumberFormat="1" applyFont="1" applyFill="1" applyBorder="1" applyAlignment="1">
      <alignment horizontal="right" vertical="center"/>
      <protection/>
    </xf>
    <xf numFmtId="0" fontId="14" fillId="0" borderId="0" xfId="0" applyFont="1" applyAlignment="1">
      <alignment horizontal="left" indent="15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2" fillId="0" borderId="0" xfId="28" applyFont="1" applyAlignment="1">
      <alignment horizontal="centerContinuous" vertical="center"/>
      <protection/>
    </xf>
    <xf numFmtId="0" fontId="12" fillId="0" borderId="0" xfId="0" applyFont="1" applyAlignment="1">
      <alignment horizontal="centerContinuous" vertical="center"/>
    </xf>
    <xf numFmtId="3" fontId="4" fillId="0" borderId="10" xfId="26" applyNumberFormat="1" applyFont="1" applyFill="1" applyBorder="1" applyAlignment="1">
      <alignment horizontal="center" vertical="center"/>
      <protection/>
    </xf>
    <xf numFmtId="3" fontId="4" fillId="0" borderId="36" xfId="26" applyNumberFormat="1" applyFont="1" applyFill="1" applyBorder="1" applyAlignment="1">
      <alignment horizontal="center" vertical="center"/>
      <protection/>
    </xf>
    <xf numFmtId="3" fontId="4" fillId="0" borderId="31" xfId="26" applyNumberFormat="1" applyFont="1" applyFill="1" applyBorder="1" applyAlignment="1">
      <alignment horizontal="center" vertical="center"/>
      <protection/>
    </xf>
    <xf numFmtId="3" fontId="4" fillId="0" borderId="37" xfId="26" applyNumberFormat="1" applyFont="1" applyFill="1" applyBorder="1" applyAlignment="1">
      <alignment horizontal="center" vertical="center"/>
      <protection/>
    </xf>
    <xf numFmtId="3" fontId="28" fillId="0" borderId="23" xfId="26" applyNumberFormat="1" applyFont="1" applyFill="1" applyBorder="1" applyAlignment="1">
      <alignment vertical="center"/>
      <protection/>
    </xf>
    <xf numFmtId="3" fontId="14" fillId="0" borderId="8" xfId="26" applyNumberFormat="1" applyFont="1" applyFill="1" applyBorder="1" applyAlignment="1">
      <alignment horizontal="right" vertical="center"/>
      <protection/>
    </xf>
    <xf numFmtId="3" fontId="10" fillId="0" borderId="13" xfId="26" applyNumberFormat="1" applyFont="1" applyFill="1" applyBorder="1" applyAlignment="1">
      <alignment horizontal="right" vertical="center"/>
      <protection/>
    </xf>
    <xf numFmtId="3" fontId="29" fillId="0" borderId="13" xfId="26" applyNumberFormat="1" applyFont="1" applyFill="1" applyBorder="1" applyAlignment="1">
      <alignment horizontal="right" vertical="center"/>
      <protection/>
    </xf>
    <xf numFmtId="3" fontId="4" fillId="0" borderId="0" xfId="26" applyNumberFormat="1" applyFont="1" applyFill="1" applyAlignment="1">
      <alignment horizontal="right" vertical="center"/>
      <protection/>
    </xf>
    <xf numFmtId="3" fontId="6" fillId="0" borderId="13" xfId="26" applyNumberFormat="1" applyFont="1" applyFill="1" applyBorder="1" applyAlignment="1">
      <alignment vertical="center"/>
      <protection/>
    </xf>
    <xf numFmtId="0" fontId="30" fillId="0" borderId="23" xfId="0" applyFont="1" applyBorder="1" applyAlignment="1">
      <alignment horizontal="centerContinuous" vertical="center"/>
    </xf>
    <xf numFmtId="0" fontId="28" fillId="0" borderId="10" xfId="0" applyFont="1" applyBorder="1" applyAlignment="1">
      <alignment horizontal="centerContinuous" vertical="center"/>
    </xf>
    <xf numFmtId="0" fontId="28" fillId="0" borderId="11" xfId="0" applyFont="1" applyBorder="1" applyAlignment="1">
      <alignment horizontal="centerContinuous" vertical="center"/>
    </xf>
    <xf numFmtId="0" fontId="30" fillId="0" borderId="0" xfId="0" applyFont="1" applyBorder="1" applyAlignment="1">
      <alignment horizontal="centerContinuous" vertical="center"/>
    </xf>
    <xf numFmtId="0" fontId="30" fillId="0" borderId="21" xfId="0" applyFont="1" applyBorder="1" applyAlignment="1">
      <alignment horizontal="centerContinuous" vertical="center"/>
    </xf>
    <xf numFmtId="3" fontId="31" fillId="0" borderId="29" xfId="0" applyNumberFormat="1" applyFont="1" applyBorder="1" applyAlignment="1">
      <alignment vertical="center"/>
    </xf>
    <xf numFmtId="3" fontId="31" fillId="0" borderId="18" xfId="0" applyNumberFormat="1" applyFont="1" applyBorder="1" applyAlignment="1">
      <alignment vertical="center"/>
    </xf>
    <xf numFmtId="3" fontId="31" fillId="0" borderId="20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3" fontId="31" fillId="0" borderId="21" xfId="0" applyNumberFormat="1" applyFont="1" applyBorder="1" applyAlignment="1">
      <alignment vertical="center"/>
    </xf>
    <xf numFmtId="3" fontId="31" fillId="0" borderId="23" xfId="0" applyNumberFormat="1" applyFont="1" applyBorder="1" applyAlignment="1">
      <alignment vertical="center"/>
    </xf>
    <xf numFmtId="3" fontId="31" fillId="0" borderId="12" xfId="0" applyNumberFormat="1" applyFont="1" applyBorder="1" applyAlignment="1">
      <alignment vertical="center"/>
    </xf>
    <xf numFmtId="3" fontId="31" fillId="0" borderId="24" xfId="0" applyNumberFormat="1" applyFont="1" applyBorder="1" applyAlignment="1">
      <alignment vertical="center"/>
    </xf>
    <xf numFmtId="3" fontId="31" fillId="0" borderId="26" xfId="0" applyNumberFormat="1" applyFont="1" applyBorder="1" applyAlignment="1">
      <alignment vertical="center"/>
    </xf>
    <xf numFmtId="3" fontId="31" fillId="0" borderId="38" xfId="0" applyNumberFormat="1" applyFont="1" applyBorder="1" applyAlignment="1">
      <alignment vertical="center"/>
    </xf>
    <xf numFmtId="3" fontId="31" fillId="0" borderId="39" xfId="0" applyNumberFormat="1" applyFont="1" applyBorder="1" applyAlignment="1">
      <alignment vertical="center"/>
    </xf>
    <xf numFmtId="3" fontId="31" fillId="0" borderId="40" xfId="0" applyNumberFormat="1" applyFont="1" applyBorder="1" applyAlignment="1">
      <alignment vertical="center"/>
    </xf>
    <xf numFmtId="0" fontId="30" fillId="0" borderId="28" xfId="0" applyFont="1" applyBorder="1" applyAlignment="1">
      <alignment horizontal="centerContinuous" vertical="center"/>
    </xf>
    <xf numFmtId="0" fontId="30" fillId="0" borderId="18" xfId="0" applyFont="1" applyBorder="1" applyAlignment="1">
      <alignment horizontal="centerContinuous" vertical="center"/>
    </xf>
    <xf numFmtId="0" fontId="30" fillId="0" borderId="29" xfId="0" applyFont="1" applyBorder="1" applyAlignment="1">
      <alignment horizontal="centerContinuous" vertical="center"/>
    </xf>
    <xf numFmtId="3" fontId="31" fillId="0" borderId="28" xfId="0" applyNumberFormat="1" applyFont="1" applyBorder="1" applyAlignment="1">
      <alignment vertical="center"/>
    </xf>
    <xf numFmtId="3" fontId="31" fillId="0" borderId="19" xfId="0" applyNumberFormat="1" applyFont="1" applyBorder="1" applyAlignment="1">
      <alignment vertical="center"/>
    </xf>
    <xf numFmtId="0" fontId="30" fillId="0" borderId="3" xfId="0" applyFont="1" applyBorder="1" applyAlignment="1">
      <alignment horizontal="centerContinuous" vertical="center"/>
    </xf>
    <xf numFmtId="3" fontId="31" fillId="0" borderId="3" xfId="0" applyNumberFormat="1" applyFont="1" applyBorder="1" applyAlignment="1">
      <alignment vertical="center"/>
    </xf>
    <xf numFmtId="3" fontId="31" fillId="0" borderId="22" xfId="0" applyNumberFormat="1" applyFont="1" applyBorder="1" applyAlignment="1">
      <alignment vertical="center"/>
    </xf>
    <xf numFmtId="0" fontId="30" fillId="0" borderId="3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 vertical="center"/>
    </xf>
    <xf numFmtId="0" fontId="30" fillId="0" borderId="12" xfId="0" applyFont="1" applyBorder="1" applyAlignment="1">
      <alignment horizontal="centerContinuous" vertical="center"/>
    </xf>
    <xf numFmtId="3" fontId="31" fillId="0" borderId="30" xfId="0" applyNumberFormat="1" applyFont="1" applyBorder="1" applyAlignment="1">
      <alignment vertical="center"/>
    </xf>
    <xf numFmtId="3" fontId="31" fillId="0" borderId="25" xfId="0" applyNumberFormat="1" applyFont="1" applyBorder="1" applyAlignment="1">
      <alignment vertical="center"/>
    </xf>
    <xf numFmtId="0" fontId="30" fillId="0" borderId="41" xfId="0" applyFont="1" applyBorder="1" applyAlignment="1">
      <alignment horizontal="centerContinuous" vertical="center"/>
    </xf>
    <xf numFmtId="0" fontId="30" fillId="0" borderId="39" xfId="0" applyFont="1" applyBorder="1" applyAlignment="1">
      <alignment horizontal="centerContinuous" vertical="center"/>
    </xf>
    <xf numFmtId="0" fontId="30" fillId="0" borderId="38" xfId="0" applyFont="1" applyBorder="1" applyAlignment="1">
      <alignment horizontal="centerContinuous" vertical="center"/>
    </xf>
    <xf numFmtId="3" fontId="31" fillId="0" borderId="41" xfId="0" applyNumberFormat="1" applyFont="1" applyBorder="1" applyAlignment="1">
      <alignment vertical="center"/>
    </xf>
    <xf numFmtId="3" fontId="31" fillId="0" borderId="42" xfId="0" applyNumberFormat="1" applyFont="1" applyBorder="1" applyAlignment="1">
      <alignment vertical="center"/>
    </xf>
    <xf numFmtId="0" fontId="28" fillId="0" borderId="43" xfId="0" applyFont="1" applyBorder="1" applyAlignment="1">
      <alignment horizontal="centerContinuous" vertical="center"/>
    </xf>
    <xf numFmtId="0" fontId="28" fillId="0" borderId="44" xfId="0" applyFont="1" applyBorder="1" applyAlignment="1">
      <alignment vertical="center"/>
    </xf>
    <xf numFmtId="3" fontId="28" fillId="0" borderId="43" xfId="0" applyNumberFormat="1" applyFont="1" applyBorder="1" applyAlignment="1">
      <alignment vertical="center"/>
    </xf>
    <xf numFmtId="3" fontId="28" fillId="0" borderId="45" xfId="0" applyNumberFormat="1" applyFont="1" applyBorder="1" applyAlignment="1">
      <alignment vertical="center"/>
    </xf>
    <xf numFmtId="3" fontId="28" fillId="0" borderId="46" xfId="0" applyNumberFormat="1" applyFont="1" applyBorder="1" applyAlignment="1">
      <alignment vertical="center"/>
    </xf>
    <xf numFmtId="0" fontId="27" fillId="0" borderId="11" xfId="0" applyFont="1" applyBorder="1" applyAlignment="1">
      <alignment horizontal="centerContinuous" vertical="center"/>
    </xf>
    <xf numFmtId="3" fontId="30" fillId="0" borderId="44" xfId="0" applyNumberFormat="1" applyFont="1" applyBorder="1" applyAlignment="1">
      <alignment vertical="center"/>
    </xf>
    <xf numFmtId="3" fontId="30" fillId="0" borderId="43" xfId="0" applyNumberFormat="1" applyFont="1" applyBorder="1" applyAlignment="1">
      <alignment vertical="center"/>
    </xf>
    <xf numFmtId="3" fontId="30" fillId="0" borderId="46" xfId="0" applyNumberFormat="1" applyFont="1" applyBorder="1" applyAlignment="1">
      <alignment vertical="center"/>
    </xf>
    <xf numFmtId="0" fontId="21" fillId="0" borderId="0" xfId="0" applyFont="1" applyAlignment="1">
      <alignment horizontal="left" indent="15"/>
    </xf>
    <xf numFmtId="0" fontId="21" fillId="0" borderId="0" xfId="0" applyFont="1" applyAlignment="1">
      <alignment horizontal="left"/>
    </xf>
    <xf numFmtId="0" fontId="8" fillId="0" borderId="8" xfId="0" applyFont="1" applyBorder="1" applyAlignment="1">
      <alignment horizontal="centerContinuous" vertical="center"/>
    </xf>
    <xf numFmtId="3" fontId="8" fillId="0" borderId="47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22" fillId="0" borderId="0" xfId="25">
      <alignment/>
      <protection/>
    </xf>
    <xf numFmtId="0" fontId="16" fillId="0" borderId="0" xfId="25" applyFont="1" applyAlignment="1">
      <alignment vertical="center"/>
      <protection/>
    </xf>
    <xf numFmtId="0" fontId="16" fillId="0" borderId="25" xfId="25" applyFont="1" applyFill="1" applyBorder="1" applyAlignment="1">
      <alignment horizontal="center" vertical="center"/>
      <protection/>
    </xf>
    <xf numFmtId="0" fontId="16" fillId="0" borderId="19" xfId="25" applyFont="1" applyFill="1" applyBorder="1" applyAlignment="1">
      <alignment horizontal="center" vertical="center"/>
      <protection/>
    </xf>
    <xf numFmtId="192" fontId="16" fillId="0" borderId="19" xfId="18" applyNumberFormat="1" applyFont="1" applyBorder="1" applyAlignment="1">
      <alignment horizontal="right" vertical="center"/>
    </xf>
    <xf numFmtId="0" fontId="16" fillId="0" borderId="22" xfId="25" applyFont="1" applyFill="1" applyBorder="1" applyAlignment="1">
      <alignment horizontal="center" vertical="center"/>
      <protection/>
    </xf>
    <xf numFmtId="192" fontId="16" fillId="0" borderId="22" xfId="18" applyNumberFormat="1" applyFont="1" applyBorder="1" applyAlignment="1">
      <alignment horizontal="right" vertical="center"/>
    </xf>
    <xf numFmtId="0" fontId="16" fillId="0" borderId="24" xfId="25" applyFont="1" applyFill="1" applyBorder="1" applyAlignment="1">
      <alignment horizontal="center" vertical="center"/>
      <protection/>
    </xf>
    <xf numFmtId="192" fontId="16" fillId="0" borderId="25" xfId="18" applyNumberFormat="1" applyFont="1" applyBorder="1" applyAlignment="1">
      <alignment horizontal="right" vertical="center"/>
    </xf>
    <xf numFmtId="0" fontId="16" fillId="0" borderId="22" xfId="25" applyFont="1" applyFill="1" applyBorder="1" applyAlignment="1">
      <alignment horizontal="centerContinuous" vertical="center"/>
      <protection/>
    </xf>
    <xf numFmtId="0" fontId="16" fillId="0" borderId="25" xfId="25" applyFont="1" applyFill="1" applyBorder="1" applyAlignment="1">
      <alignment horizontal="centerContinuous" vertical="center"/>
      <protection/>
    </xf>
    <xf numFmtId="192" fontId="32" fillId="0" borderId="14" xfId="18" applyNumberFormat="1" applyFont="1" applyFill="1" applyBorder="1" applyAlignment="1">
      <alignment horizontal="right" vertical="center"/>
    </xf>
    <xf numFmtId="0" fontId="18" fillId="0" borderId="0" xfId="25" applyFont="1">
      <alignment/>
      <protection/>
    </xf>
    <xf numFmtId="0" fontId="16" fillId="0" borderId="48" xfId="25" applyFont="1" applyBorder="1" applyAlignment="1">
      <alignment horizontal="centerContinuous" vertical="center"/>
      <protection/>
    </xf>
    <xf numFmtId="0" fontId="16" fillId="0" borderId="36" xfId="25" applyFont="1" applyBorder="1" applyAlignment="1">
      <alignment horizontal="centerContinuous" vertical="center"/>
      <protection/>
    </xf>
    <xf numFmtId="0" fontId="16" fillId="0" borderId="5" xfId="25" applyFont="1" applyBorder="1" applyAlignment="1">
      <alignment horizontal="center" vertical="center"/>
      <protection/>
    </xf>
    <xf numFmtId="0" fontId="32" fillId="0" borderId="49" xfId="25" applyFont="1" applyFill="1" applyBorder="1" applyAlignment="1">
      <alignment horizontal="centerContinuous" vertical="center"/>
      <protection/>
    </xf>
    <xf numFmtId="0" fontId="16" fillId="0" borderId="50" xfId="25" applyFont="1" applyFill="1" applyBorder="1" applyAlignment="1">
      <alignment horizontal="centerContinuous" vertical="center"/>
      <protection/>
    </xf>
    <xf numFmtId="192" fontId="32" fillId="0" borderId="16" xfId="18" applyNumberFormat="1" applyFont="1" applyFill="1" applyBorder="1" applyAlignment="1">
      <alignment horizontal="right" vertical="center"/>
    </xf>
    <xf numFmtId="192" fontId="32" fillId="0" borderId="51" xfId="18" applyNumberFormat="1" applyFont="1" applyFill="1" applyBorder="1" applyAlignment="1">
      <alignment horizontal="right" vertical="center"/>
    </xf>
    <xf numFmtId="0" fontId="16" fillId="0" borderId="0" xfId="25" applyFont="1" applyBorder="1" applyAlignment="1">
      <alignment vertical="center"/>
      <protection/>
    </xf>
    <xf numFmtId="192" fontId="32" fillId="0" borderId="51" xfId="18" applyNumberFormat="1" applyFont="1" applyBorder="1" applyAlignment="1">
      <alignment horizontal="right" vertical="center"/>
    </xf>
    <xf numFmtId="192" fontId="32" fillId="0" borderId="20" xfId="18" applyNumberFormat="1" applyFont="1" applyBorder="1" applyAlignment="1">
      <alignment horizontal="right" vertical="center"/>
    </xf>
    <xf numFmtId="192" fontId="32" fillId="0" borderId="23" xfId="18" applyNumberFormat="1" applyFont="1" applyBorder="1" applyAlignment="1">
      <alignment horizontal="right" vertical="center"/>
    </xf>
    <xf numFmtId="192" fontId="32" fillId="0" borderId="26" xfId="18" applyNumberFormat="1" applyFont="1" applyBorder="1" applyAlignment="1">
      <alignment horizontal="right" vertical="center"/>
    </xf>
    <xf numFmtId="192" fontId="32" fillId="0" borderId="52" xfId="18" applyNumberFormat="1" applyFont="1" applyFill="1" applyBorder="1" applyAlignment="1">
      <alignment horizontal="right" vertical="center"/>
    </xf>
    <xf numFmtId="192" fontId="32" fillId="0" borderId="52" xfId="18" applyNumberFormat="1" applyFont="1" applyBorder="1" applyAlignment="1">
      <alignment horizontal="right" vertical="center"/>
    </xf>
    <xf numFmtId="192" fontId="32" fillId="0" borderId="23" xfId="25" applyNumberFormat="1" applyFont="1" applyBorder="1" applyAlignment="1">
      <alignment horizontal="right" vertical="center"/>
      <protection/>
    </xf>
    <xf numFmtId="192" fontId="32" fillId="0" borderId="26" xfId="18" applyNumberFormat="1" applyFont="1" applyFill="1" applyBorder="1" applyAlignment="1">
      <alignment horizontal="right" vertical="center"/>
    </xf>
    <xf numFmtId="192" fontId="32" fillId="0" borderId="20" xfId="25" applyNumberFormat="1" applyFont="1" applyBorder="1" applyAlignment="1">
      <alignment horizontal="right" vertical="center"/>
      <protection/>
    </xf>
    <xf numFmtId="0" fontId="32" fillId="0" borderId="53" xfId="25" applyFont="1" applyFill="1" applyBorder="1" applyAlignment="1">
      <alignment horizontal="centerContinuous" vertical="center"/>
      <protection/>
    </xf>
    <xf numFmtId="0" fontId="32" fillId="0" borderId="14" xfId="25" applyFont="1" applyFill="1" applyBorder="1" applyAlignment="1">
      <alignment horizontal="centerContinuous" vertical="center"/>
      <protection/>
    </xf>
    <xf numFmtId="0" fontId="32" fillId="0" borderId="29" xfId="25" applyFont="1" applyFill="1" applyBorder="1" applyAlignment="1">
      <alignment horizontal="centerContinuous" vertical="center"/>
      <protection/>
    </xf>
    <xf numFmtId="0" fontId="32" fillId="0" borderId="15" xfId="25" applyFont="1" applyFill="1" applyBorder="1" applyAlignment="1">
      <alignment horizontal="centerContinuous" vertical="center"/>
      <protection/>
    </xf>
    <xf numFmtId="0" fontId="32" fillId="0" borderId="25" xfId="25" applyFont="1" applyFill="1" applyBorder="1" applyAlignment="1">
      <alignment horizontal="centerContinuous" vertical="center"/>
      <protection/>
    </xf>
    <xf numFmtId="192" fontId="32" fillId="0" borderId="25" xfId="18" applyNumberFormat="1" applyFont="1" applyFill="1" applyBorder="1" applyAlignment="1">
      <alignment horizontal="right" vertical="center"/>
    </xf>
    <xf numFmtId="0" fontId="16" fillId="0" borderId="0" xfId="25" applyFont="1" applyAlignment="1">
      <alignment horizontal="right"/>
      <protection/>
    </xf>
    <xf numFmtId="192" fontId="32" fillId="0" borderId="26" xfId="25" applyNumberFormat="1" applyFont="1" applyBorder="1" applyAlignment="1">
      <alignment horizontal="right" vertical="center"/>
      <protection/>
    </xf>
    <xf numFmtId="0" fontId="6" fillId="0" borderId="0" xfId="29" applyFont="1">
      <alignment/>
      <protection/>
    </xf>
    <xf numFmtId="0" fontId="6" fillId="0" borderId="0" xfId="27" applyFont="1">
      <alignment/>
      <protection/>
    </xf>
    <xf numFmtId="0" fontId="6" fillId="0" borderId="0" xfId="27" applyFont="1" applyAlignment="1">
      <alignment horizontal="right"/>
      <protection/>
    </xf>
    <xf numFmtId="0" fontId="6" fillId="0" borderId="36" xfId="27" applyFont="1" applyBorder="1" applyAlignment="1">
      <alignment horizontal="centerContinuous" vertical="center"/>
      <protection/>
    </xf>
    <xf numFmtId="0" fontId="28" fillId="0" borderId="37" xfId="27" applyFont="1" applyBorder="1" applyAlignment="1">
      <alignment horizontal="centerContinuous" vertical="center"/>
      <protection/>
    </xf>
    <xf numFmtId="0" fontId="6" fillId="0" borderId="19" xfId="27" applyFont="1" applyBorder="1" applyAlignment="1">
      <alignment horizontal="centerContinuous" vertical="center"/>
      <protection/>
    </xf>
    <xf numFmtId="3" fontId="6" fillId="0" borderId="0" xfId="0" applyNumberFormat="1" applyFont="1" applyAlignment="1">
      <alignment vertical="center"/>
    </xf>
    <xf numFmtId="3" fontId="6" fillId="0" borderId="22" xfId="0" applyNumberFormat="1" applyFont="1" applyBorder="1" applyAlignment="1">
      <alignment vertical="center"/>
    </xf>
    <xf numFmtId="177" fontId="28" fillId="0" borderId="20" xfId="21" applyNumberFormat="1" applyFont="1" applyBorder="1" applyAlignment="1">
      <alignment vertical="center"/>
    </xf>
    <xf numFmtId="0" fontId="6" fillId="0" borderId="22" xfId="27" applyFont="1" applyBorder="1" applyAlignment="1">
      <alignment horizontal="centerContinuous" vertical="center"/>
      <protection/>
    </xf>
    <xf numFmtId="177" fontId="28" fillId="0" borderId="23" xfId="21" applyNumberFormat="1" applyFont="1" applyBorder="1" applyAlignment="1">
      <alignment vertical="center"/>
    </xf>
    <xf numFmtId="0" fontId="6" fillId="0" borderId="25" xfId="27" applyFont="1" applyBorder="1" applyAlignment="1">
      <alignment horizontal="centerContinuous" vertical="center"/>
      <protection/>
    </xf>
    <xf numFmtId="177" fontId="28" fillId="0" borderId="26" xfId="21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28" fillId="0" borderId="49" xfId="27" applyFont="1" applyBorder="1" applyAlignment="1">
      <alignment horizontal="centerContinuous" vertical="center"/>
      <protection/>
    </xf>
    <xf numFmtId="0" fontId="28" fillId="0" borderId="16" xfId="27" applyFont="1" applyBorder="1" applyAlignment="1">
      <alignment horizontal="centerContinuous" vertical="center"/>
      <protection/>
    </xf>
    <xf numFmtId="177" fontId="28" fillId="0" borderId="16" xfId="21" applyNumberFormat="1" applyFont="1" applyBorder="1" applyAlignment="1">
      <alignment vertical="center"/>
    </xf>
    <xf numFmtId="177" fontId="28" fillId="0" borderId="51" xfId="21" applyNumberFormat="1" applyFont="1" applyBorder="1" applyAlignment="1">
      <alignment vertical="center"/>
    </xf>
    <xf numFmtId="0" fontId="6" fillId="0" borderId="49" xfId="27" applyFont="1" applyBorder="1" applyAlignment="1">
      <alignment horizontal="centerContinuous" vertical="center"/>
      <protection/>
    </xf>
    <xf numFmtId="192" fontId="18" fillId="0" borderId="0" xfId="25" applyNumberFormat="1" applyFont="1">
      <alignment/>
      <protection/>
    </xf>
    <xf numFmtId="3" fontId="28" fillId="0" borderId="19" xfId="26" applyNumberFormat="1" applyFont="1" applyFill="1" applyBorder="1" applyAlignment="1">
      <alignment vertical="center"/>
      <protection/>
    </xf>
    <xf numFmtId="3" fontId="28" fillId="0" borderId="54" xfId="26" applyNumberFormat="1" applyFont="1" applyFill="1" applyBorder="1" applyAlignment="1">
      <alignment vertical="center"/>
      <protection/>
    </xf>
    <xf numFmtId="3" fontId="28" fillId="0" borderId="55" xfId="26" applyNumberFormat="1" applyFont="1" applyFill="1" applyBorder="1" applyAlignment="1">
      <alignment vertical="center"/>
      <protection/>
    </xf>
    <xf numFmtId="3" fontId="28" fillId="0" borderId="56" xfId="26" applyNumberFormat="1" applyFont="1" applyFill="1" applyBorder="1" applyAlignment="1">
      <alignment vertical="center"/>
      <protection/>
    </xf>
    <xf numFmtId="3" fontId="6" fillId="0" borderId="23" xfId="26" applyNumberFormat="1" applyFont="1" applyFill="1" applyBorder="1" applyAlignment="1">
      <alignment horizontal="right" vertical="center"/>
      <protection/>
    </xf>
    <xf numFmtId="3" fontId="6" fillId="0" borderId="4" xfId="26" applyNumberFormat="1" applyFont="1" applyFill="1" applyBorder="1" applyAlignment="1">
      <alignment vertical="center"/>
      <protection/>
    </xf>
    <xf numFmtId="3" fontId="28" fillId="0" borderId="57" xfId="26" applyNumberFormat="1" applyFont="1" applyFill="1" applyBorder="1" applyAlignment="1">
      <alignment vertical="center"/>
      <protection/>
    </xf>
    <xf numFmtId="3" fontId="4" fillId="0" borderId="58" xfId="26" applyNumberFormat="1" applyFont="1" applyFill="1" applyBorder="1" applyAlignment="1">
      <alignment horizontal="center" vertical="center"/>
      <protection/>
    </xf>
    <xf numFmtId="3" fontId="6" fillId="0" borderId="13" xfId="26" applyNumberFormat="1" applyFont="1" applyFill="1" applyBorder="1" applyAlignment="1">
      <alignment horizontal="right" vertical="center"/>
      <protection/>
    </xf>
    <xf numFmtId="3" fontId="25" fillId="0" borderId="59" xfId="26" applyNumberFormat="1" applyFont="1" applyFill="1" applyBorder="1" applyAlignment="1">
      <alignment horizontal="distributed" vertical="center"/>
      <protection/>
    </xf>
    <xf numFmtId="3" fontId="14" fillId="0" borderId="43" xfId="26" applyNumberFormat="1" applyFont="1" applyFill="1" applyBorder="1" applyAlignment="1">
      <alignment horizontal="right" vertical="center"/>
      <protection/>
    </xf>
    <xf numFmtId="3" fontId="4" fillId="0" borderId="43" xfId="26" applyNumberFormat="1" applyFont="1" applyFill="1" applyBorder="1" applyAlignment="1">
      <alignment horizontal="right" vertical="center"/>
      <protection/>
    </xf>
    <xf numFmtId="3" fontId="8" fillId="0" borderId="43" xfId="26" applyNumberFormat="1" applyFont="1" applyFill="1" applyBorder="1" applyAlignment="1">
      <alignment horizontal="right" vertical="center"/>
      <protection/>
    </xf>
    <xf numFmtId="3" fontId="29" fillId="0" borderId="43" xfId="26" applyNumberFormat="1" applyFont="1" applyFill="1" applyBorder="1" applyAlignment="1">
      <alignment horizontal="right" vertical="center"/>
      <protection/>
    </xf>
    <xf numFmtId="3" fontId="10" fillId="0" borderId="43" xfId="26" applyNumberFormat="1" applyFont="1" applyFill="1" applyBorder="1" applyAlignment="1">
      <alignment horizontal="right" vertical="center"/>
      <protection/>
    </xf>
    <xf numFmtId="3" fontId="14" fillId="0" borderId="60" xfId="26" applyNumberFormat="1" applyFont="1" applyFill="1" applyBorder="1" applyAlignment="1">
      <alignment horizontal="right" vertical="center"/>
      <protection/>
    </xf>
    <xf numFmtId="3" fontId="28" fillId="0" borderId="22" xfId="26" applyNumberFormat="1" applyFont="1" applyFill="1" applyBorder="1" applyAlignment="1">
      <alignment vertical="center"/>
      <protection/>
    </xf>
    <xf numFmtId="3" fontId="28" fillId="0" borderId="13" xfId="26" applyNumberFormat="1" applyFont="1" applyFill="1" applyBorder="1" applyAlignment="1">
      <alignment vertical="center"/>
      <protection/>
    </xf>
    <xf numFmtId="3" fontId="28" fillId="0" borderId="4" xfId="26" applyNumberFormat="1" applyFont="1" applyFill="1" applyBorder="1" applyAlignment="1">
      <alignment vertical="center"/>
      <protection/>
    </xf>
    <xf numFmtId="3" fontId="28" fillId="0" borderId="38" xfId="26" applyNumberFormat="1" applyFont="1" applyFill="1" applyBorder="1" applyAlignment="1">
      <alignment horizontal="right" vertical="center"/>
      <protection/>
    </xf>
    <xf numFmtId="3" fontId="28" fillId="0" borderId="42" xfId="26" applyNumberFormat="1" applyFont="1" applyFill="1" applyBorder="1" applyAlignment="1">
      <alignment horizontal="right" vertical="center"/>
      <protection/>
    </xf>
    <xf numFmtId="3" fontId="28" fillId="0" borderId="38" xfId="26" applyNumberFormat="1" applyFont="1" applyFill="1" applyBorder="1" applyAlignment="1">
      <alignment vertical="center"/>
      <protection/>
    </xf>
    <xf numFmtId="3" fontId="28" fillId="0" borderId="42" xfId="26" applyNumberFormat="1" applyFont="1" applyFill="1" applyBorder="1" applyAlignment="1">
      <alignment vertical="center"/>
      <protection/>
    </xf>
    <xf numFmtId="3" fontId="28" fillId="0" borderId="40" xfId="26" applyNumberFormat="1" applyFont="1" applyFill="1" applyBorder="1" applyAlignment="1">
      <alignment vertical="center"/>
      <protection/>
    </xf>
    <xf numFmtId="3" fontId="28" fillId="0" borderId="8" xfId="26" applyNumberFormat="1" applyFont="1" applyFill="1" applyBorder="1" applyAlignment="1">
      <alignment horizontal="right" vertical="center"/>
      <protection/>
    </xf>
    <xf numFmtId="3" fontId="28" fillId="0" borderId="47" xfId="26" applyNumberFormat="1" applyFont="1" applyFill="1" applyBorder="1" applyAlignment="1">
      <alignment horizontal="right" vertical="center"/>
      <protection/>
    </xf>
    <xf numFmtId="0" fontId="8" fillId="0" borderId="22" xfId="27" applyFont="1" applyBorder="1" applyAlignment="1">
      <alignment horizontal="centerContinuous" vertical="center"/>
      <protection/>
    </xf>
    <xf numFmtId="0" fontId="8" fillId="0" borderId="19" xfId="27" applyFont="1" applyBorder="1" applyAlignment="1">
      <alignment horizontal="centerContinuous" vertical="center"/>
      <protection/>
    </xf>
    <xf numFmtId="0" fontId="35" fillId="0" borderId="24" xfId="25" applyFont="1" applyFill="1" applyBorder="1" applyAlignment="1">
      <alignment horizontal="center" vertical="center"/>
      <protection/>
    </xf>
    <xf numFmtId="3" fontId="6" fillId="0" borderId="7" xfId="0" applyNumberFormat="1" applyFont="1" applyBorder="1" applyAlignment="1">
      <alignment vertical="center"/>
    </xf>
    <xf numFmtId="3" fontId="28" fillId="0" borderId="44" xfId="0" applyNumberFormat="1" applyFont="1" applyBorder="1" applyAlignment="1">
      <alignment vertical="center"/>
    </xf>
    <xf numFmtId="3" fontId="28" fillId="0" borderId="61" xfId="26" applyNumberFormat="1" applyFont="1" applyFill="1" applyBorder="1" applyAlignment="1">
      <alignment vertical="center"/>
      <protection/>
    </xf>
    <xf numFmtId="0" fontId="16" fillId="0" borderId="32" xfId="25" applyFont="1" applyBorder="1" applyAlignment="1">
      <alignment horizontal="center" vertical="center"/>
      <protection/>
    </xf>
    <xf numFmtId="0" fontId="16" fillId="0" borderId="62" xfId="25" applyFont="1" applyBorder="1" applyAlignment="1">
      <alignment horizontal="center" vertical="center"/>
      <protection/>
    </xf>
    <xf numFmtId="0" fontId="6" fillId="0" borderId="32" xfId="27" applyFont="1" applyBorder="1" applyAlignment="1">
      <alignment horizontal="center" vertical="center" textRotation="255"/>
      <protection/>
    </xf>
    <xf numFmtId="0" fontId="6" fillId="0" borderId="63" xfId="27" applyFont="1" applyBorder="1" applyAlignment="1">
      <alignment horizontal="center" vertical="center"/>
      <protection/>
    </xf>
    <xf numFmtId="0" fontId="6" fillId="0" borderId="64" xfId="27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6" fillId="0" borderId="32" xfId="27" applyFont="1" applyBorder="1" applyAlignment="1">
      <alignment vertical="center" textRotation="255"/>
      <protection/>
    </xf>
    <xf numFmtId="3" fontId="7" fillId="0" borderId="0" xfId="26" applyNumberFormat="1" applyFont="1" applyFill="1" applyAlignment="1">
      <alignment horizontal="right" vertical="center"/>
      <protection/>
    </xf>
    <xf numFmtId="3" fontId="13" fillId="0" borderId="0" xfId="26" applyNumberFormat="1" applyFont="1" applyFill="1" applyAlignment="1">
      <alignment horizontal="right" vertical="center"/>
      <protection/>
    </xf>
    <xf numFmtId="3" fontId="7" fillId="0" borderId="0" xfId="26" applyNumberFormat="1" applyFont="1" applyFill="1" applyAlignment="1">
      <alignment horizontal="left" vertical="center"/>
      <protection/>
    </xf>
    <xf numFmtId="3" fontId="13" fillId="0" borderId="0" xfId="26" applyNumberFormat="1" applyFont="1" applyFill="1" applyAlignment="1">
      <alignment horizontal="left" vertical="center"/>
      <protection/>
    </xf>
    <xf numFmtId="0" fontId="16" fillId="0" borderId="13" xfId="25" applyFont="1" applyBorder="1" applyAlignment="1">
      <alignment horizontal="center" vertical="center"/>
      <protection/>
    </xf>
    <xf numFmtId="0" fontId="16" fillId="0" borderId="5" xfId="25" applyFont="1" applyBorder="1" applyAlignment="1">
      <alignment horizontal="center" vertical="center"/>
      <protection/>
    </xf>
    <xf numFmtId="0" fontId="32" fillId="0" borderId="65" xfId="25" applyFont="1" applyBorder="1" applyAlignment="1">
      <alignment horizontal="center" vertical="center"/>
      <protection/>
    </xf>
    <xf numFmtId="0" fontId="32" fillId="0" borderId="25" xfId="25" applyFont="1" applyBorder="1" applyAlignment="1">
      <alignment horizontal="center" vertical="center"/>
      <protection/>
    </xf>
    <xf numFmtId="0" fontId="32" fillId="0" borderId="2" xfId="25" applyFont="1" applyBorder="1" applyAlignment="1">
      <alignment horizontal="center" vertical="center"/>
      <protection/>
    </xf>
    <xf numFmtId="0" fontId="32" fillId="0" borderId="7" xfId="25" applyFont="1" applyBorder="1" applyAlignment="1">
      <alignment horizontal="center" vertical="center"/>
      <protection/>
    </xf>
    <xf numFmtId="192" fontId="32" fillId="0" borderId="2" xfId="25" applyNumberFormat="1" applyFont="1" applyBorder="1" applyAlignment="1">
      <alignment horizontal="center" vertical="center"/>
      <protection/>
    </xf>
    <xf numFmtId="192" fontId="32" fillId="0" borderId="7" xfId="25" applyNumberFormat="1" applyFont="1" applyBorder="1" applyAlignment="1">
      <alignment horizontal="center" vertical="center"/>
      <protection/>
    </xf>
    <xf numFmtId="192" fontId="32" fillId="0" borderId="65" xfId="25" applyNumberFormat="1" applyFont="1" applyBorder="1" applyAlignment="1">
      <alignment horizontal="center" vertical="center"/>
      <protection/>
    </xf>
    <xf numFmtId="192" fontId="32" fillId="0" borderId="25" xfId="25" applyNumberFormat="1" applyFont="1" applyBorder="1" applyAlignment="1">
      <alignment horizontal="center" vertical="center"/>
      <protection/>
    </xf>
    <xf numFmtId="192" fontId="32" fillId="0" borderId="66" xfId="25" applyNumberFormat="1" applyFont="1" applyBorder="1" applyAlignment="1">
      <alignment horizontal="center" vertical="center"/>
      <protection/>
    </xf>
    <xf numFmtId="192" fontId="32" fillId="0" borderId="26" xfId="25" applyNumberFormat="1" applyFont="1" applyBorder="1" applyAlignment="1">
      <alignment horizontal="center" vertical="center"/>
      <protection/>
    </xf>
    <xf numFmtId="0" fontId="32" fillId="0" borderId="66" xfId="25" applyFont="1" applyBorder="1" applyAlignment="1">
      <alignment horizontal="center" vertical="center"/>
      <protection/>
    </xf>
    <xf numFmtId="0" fontId="32" fillId="0" borderId="26" xfId="25" applyFont="1" applyBorder="1" applyAlignment="1">
      <alignment horizontal="center" vertical="center"/>
      <protection/>
    </xf>
  </cellXfs>
  <cellStyles count="23">
    <cellStyle name="Normal" xfId="0"/>
    <cellStyle name="Percent" xfId="15"/>
    <cellStyle name="Comma" xfId="16"/>
    <cellStyle name="Comma [0]" xfId="17"/>
    <cellStyle name="쉼표 [0]_2000교환" xfId="18"/>
    <cellStyle name="Followed Hyperlink" xfId="19"/>
    <cellStyle name="콤마 [0]_98사별대차대조표" xfId="20"/>
    <cellStyle name="콤마 [0]_건축허가" xfId="21"/>
    <cellStyle name="콤마_98사별대차대조표" xfId="22"/>
    <cellStyle name="Currency" xfId="23"/>
    <cellStyle name="Currency [0]" xfId="24"/>
    <cellStyle name="표준_2000교환" xfId="25"/>
    <cellStyle name="표준_98사별대차대조표" xfId="26"/>
    <cellStyle name="표준_건축허가" xfId="27"/>
    <cellStyle name="표준_교환매입2" xfId="28"/>
    <cellStyle name="표준_Book2" xfId="29"/>
    <cellStyle name="Hyperlink" xfId="30"/>
    <cellStyle name="합계" xfId="31"/>
    <cellStyle name="Comma [0]_ SG&amp;A Bridge " xfId="32"/>
    <cellStyle name="Comma_ SG&amp;A Bridge " xfId="33"/>
    <cellStyle name="Currency [0]_ SG&amp;A Bridge " xfId="34"/>
    <cellStyle name="Currency_ SG&amp;A Bridge " xfId="35"/>
    <cellStyle name="Normal_ SG&amp;A Bridge 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6680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6680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2</xdr:col>
      <xdr:colOff>9525</xdr:colOff>
      <xdr:row>2</xdr:row>
      <xdr:rowOff>304800</xdr:rowOff>
    </xdr:to>
    <xdr:sp>
      <xdr:nvSpPr>
        <xdr:cNvPr id="3" name="Line 3"/>
        <xdr:cNvSpPr>
          <a:spLocks/>
        </xdr:cNvSpPr>
      </xdr:nvSpPr>
      <xdr:spPr>
        <a:xfrm>
          <a:off x="0" y="647700"/>
          <a:ext cx="63817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06680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2</xdr:col>
      <xdr:colOff>9525</xdr:colOff>
      <xdr:row>2</xdr:row>
      <xdr:rowOff>304800</xdr:rowOff>
    </xdr:to>
    <xdr:sp>
      <xdr:nvSpPr>
        <xdr:cNvPr id="5" name="Line 5"/>
        <xdr:cNvSpPr>
          <a:spLocks/>
        </xdr:cNvSpPr>
      </xdr:nvSpPr>
      <xdr:spPr>
        <a:xfrm>
          <a:off x="0" y="647700"/>
          <a:ext cx="63817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106680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2</xdr:col>
      <xdr:colOff>9525</xdr:colOff>
      <xdr:row>2</xdr:row>
      <xdr:rowOff>304800</xdr:rowOff>
    </xdr:to>
    <xdr:sp>
      <xdr:nvSpPr>
        <xdr:cNvPr id="7" name="Line 7"/>
        <xdr:cNvSpPr>
          <a:spLocks/>
        </xdr:cNvSpPr>
      </xdr:nvSpPr>
      <xdr:spPr>
        <a:xfrm>
          <a:off x="0" y="647700"/>
          <a:ext cx="63817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47</xdr:row>
      <xdr:rowOff>9525</xdr:rowOff>
    </xdr:from>
    <xdr:to>
      <xdr:col>2</xdr:col>
      <xdr:colOff>9525</xdr:colOff>
      <xdr:row>49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8575" y="10782300"/>
          <a:ext cx="16192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49</xdr:row>
      <xdr:rowOff>9525</xdr:rowOff>
    </xdr:to>
    <xdr:sp>
      <xdr:nvSpPr>
        <xdr:cNvPr id="2" name="Line 2"/>
        <xdr:cNvSpPr>
          <a:spLocks/>
        </xdr:cNvSpPr>
      </xdr:nvSpPr>
      <xdr:spPr>
        <a:xfrm>
          <a:off x="6781800" y="10772775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9525</xdr:rowOff>
    </xdr:from>
    <xdr:to>
      <xdr:col>1</xdr:col>
      <xdr:colOff>0</xdr:colOff>
      <xdr:row>49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0782300"/>
          <a:ext cx="504825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9525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1175385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9525</xdr:colOff>
      <xdr:row>54</xdr:row>
      <xdr:rowOff>0</xdr:rowOff>
    </xdr:from>
    <xdr:to>
      <xdr:col>2</xdr:col>
      <xdr:colOff>0</xdr:colOff>
      <xdr:row>54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11753850"/>
          <a:ext cx="1628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>
      <xdr:nvSpPr>
        <xdr:cNvPr id="6" name="Line 6"/>
        <xdr:cNvSpPr>
          <a:spLocks/>
        </xdr:cNvSpPr>
      </xdr:nvSpPr>
      <xdr:spPr>
        <a:xfrm>
          <a:off x="6781800" y="11753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7</xdr:col>
      <xdr:colOff>819150</xdr:colOff>
      <xdr:row>54</xdr:row>
      <xdr:rowOff>0</xdr:rowOff>
    </xdr:from>
    <xdr:to>
      <xdr:col>8</xdr:col>
      <xdr:colOff>0</xdr:colOff>
      <xdr:row>54</xdr:row>
      <xdr:rowOff>0</xdr:rowOff>
    </xdr:to>
    <xdr:sp>
      <xdr:nvSpPr>
        <xdr:cNvPr id="7" name="Line 7"/>
        <xdr:cNvSpPr>
          <a:spLocks/>
        </xdr:cNvSpPr>
      </xdr:nvSpPr>
      <xdr:spPr>
        <a:xfrm>
          <a:off x="6743700" y="11753850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19050</xdr:colOff>
      <xdr:row>54</xdr:row>
      <xdr:rowOff>0</xdr:rowOff>
    </xdr:from>
    <xdr:to>
      <xdr:col>0</xdr:col>
      <xdr:colOff>514350</xdr:colOff>
      <xdr:row>54</xdr:row>
      <xdr:rowOff>0</xdr:rowOff>
    </xdr:to>
    <xdr:sp>
      <xdr:nvSpPr>
        <xdr:cNvPr id="8" name="Line 8"/>
        <xdr:cNvSpPr>
          <a:spLocks/>
        </xdr:cNvSpPr>
      </xdr:nvSpPr>
      <xdr:spPr>
        <a:xfrm>
          <a:off x="19050" y="1175385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19050</xdr:colOff>
      <xdr:row>54</xdr:row>
      <xdr:rowOff>0</xdr:rowOff>
    </xdr:from>
    <xdr:to>
      <xdr:col>2</xdr:col>
      <xdr:colOff>0</xdr:colOff>
      <xdr:row>54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11753850"/>
          <a:ext cx="161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7</xdr:col>
      <xdr:colOff>819150</xdr:colOff>
      <xdr:row>54</xdr:row>
      <xdr:rowOff>0</xdr:rowOff>
    </xdr:from>
    <xdr:to>
      <xdr:col>8</xdr:col>
      <xdr:colOff>0</xdr:colOff>
      <xdr:row>54</xdr:row>
      <xdr:rowOff>0</xdr:rowOff>
    </xdr:to>
    <xdr:sp>
      <xdr:nvSpPr>
        <xdr:cNvPr id="10" name="Line 10"/>
        <xdr:cNvSpPr>
          <a:spLocks/>
        </xdr:cNvSpPr>
      </xdr:nvSpPr>
      <xdr:spPr>
        <a:xfrm>
          <a:off x="6743700" y="11753850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>
      <xdr:nvSpPr>
        <xdr:cNvPr id="11" name="Line 11"/>
        <xdr:cNvSpPr>
          <a:spLocks/>
        </xdr:cNvSpPr>
      </xdr:nvSpPr>
      <xdr:spPr>
        <a:xfrm>
          <a:off x="6781800" y="11753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28575</xdr:colOff>
      <xdr:row>123</xdr:row>
      <xdr:rowOff>9525</xdr:rowOff>
    </xdr:from>
    <xdr:to>
      <xdr:col>2</xdr:col>
      <xdr:colOff>9525</xdr:colOff>
      <xdr:row>125</xdr:row>
      <xdr:rowOff>142875</xdr:rowOff>
    </xdr:to>
    <xdr:sp>
      <xdr:nvSpPr>
        <xdr:cNvPr id="12" name="Line 16"/>
        <xdr:cNvSpPr>
          <a:spLocks/>
        </xdr:cNvSpPr>
      </xdr:nvSpPr>
      <xdr:spPr>
        <a:xfrm>
          <a:off x="28575" y="20631150"/>
          <a:ext cx="16192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9525</xdr:colOff>
      <xdr:row>123</xdr:row>
      <xdr:rowOff>9525</xdr:rowOff>
    </xdr:from>
    <xdr:to>
      <xdr:col>1</xdr:col>
      <xdr:colOff>0</xdr:colOff>
      <xdr:row>125</xdr:row>
      <xdr:rowOff>0</xdr:rowOff>
    </xdr:to>
    <xdr:sp>
      <xdr:nvSpPr>
        <xdr:cNvPr id="13" name="Line 17"/>
        <xdr:cNvSpPr>
          <a:spLocks/>
        </xdr:cNvSpPr>
      </xdr:nvSpPr>
      <xdr:spPr>
        <a:xfrm>
          <a:off x="9525" y="20631150"/>
          <a:ext cx="504825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28575</xdr:colOff>
      <xdr:row>182</xdr:row>
      <xdr:rowOff>9525</xdr:rowOff>
    </xdr:from>
    <xdr:to>
      <xdr:col>2</xdr:col>
      <xdr:colOff>9525</xdr:colOff>
      <xdr:row>184</xdr:row>
      <xdr:rowOff>142875</xdr:rowOff>
    </xdr:to>
    <xdr:sp>
      <xdr:nvSpPr>
        <xdr:cNvPr id="14" name="Line 18"/>
        <xdr:cNvSpPr>
          <a:spLocks/>
        </xdr:cNvSpPr>
      </xdr:nvSpPr>
      <xdr:spPr>
        <a:xfrm>
          <a:off x="28575" y="30870525"/>
          <a:ext cx="161925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9525</xdr:colOff>
      <xdr:row>182</xdr:row>
      <xdr:rowOff>9525</xdr:rowOff>
    </xdr:from>
    <xdr:to>
      <xdr:col>1</xdr:col>
      <xdr:colOff>0</xdr:colOff>
      <xdr:row>184</xdr:row>
      <xdr:rowOff>0</xdr:rowOff>
    </xdr:to>
    <xdr:sp>
      <xdr:nvSpPr>
        <xdr:cNvPr id="15" name="Line 19"/>
        <xdr:cNvSpPr>
          <a:spLocks/>
        </xdr:cNvSpPr>
      </xdr:nvSpPr>
      <xdr:spPr>
        <a:xfrm>
          <a:off x="9525" y="30870525"/>
          <a:ext cx="504825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9525</xdr:colOff>
      <xdr:row>4</xdr:row>
      <xdr:rowOff>142875</xdr:rowOff>
    </xdr:to>
    <xdr:sp>
      <xdr:nvSpPr>
        <xdr:cNvPr id="16" name="Line 20"/>
        <xdr:cNvSpPr>
          <a:spLocks/>
        </xdr:cNvSpPr>
      </xdr:nvSpPr>
      <xdr:spPr>
        <a:xfrm>
          <a:off x="28575" y="581025"/>
          <a:ext cx="16192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4</xdr:row>
      <xdr:rowOff>9525</xdr:rowOff>
    </xdr:to>
    <xdr:sp>
      <xdr:nvSpPr>
        <xdr:cNvPr id="17" name="Line 21"/>
        <xdr:cNvSpPr>
          <a:spLocks/>
        </xdr:cNvSpPr>
      </xdr:nvSpPr>
      <xdr:spPr>
        <a:xfrm>
          <a:off x="6781800" y="571500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8" name="Line 22"/>
        <xdr:cNvSpPr>
          <a:spLocks/>
        </xdr:cNvSpPr>
      </xdr:nvSpPr>
      <xdr:spPr>
        <a:xfrm>
          <a:off x="9525" y="581025"/>
          <a:ext cx="504825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9" name="Line 23"/>
        <xdr:cNvSpPr>
          <a:spLocks/>
        </xdr:cNvSpPr>
      </xdr:nvSpPr>
      <xdr:spPr>
        <a:xfrm>
          <a:off x="9525" y="19716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0" name="Line 24"/>
        <xdr:cNvSpPr>
          <a:spLocks/>
        </xdr:cNvSpPr>
      </xdr:nvSpPr>
      <xdr:spPr>
        <a:xfrm>
          <a:off x="9525" y="1971675"/>
          <a:ext cx="1628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1" name="Line 25"/>
        <xdr:cNvSpPr>
          <a:spLocks/>
        </xdr:cNvSpPr>
      </xdr:nvSpPr>
      <xdr:spPr>
        <a:xfrm>
          <a:off x="6781800" y="1971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7</xdr:col>
      <xdr:colOff>819150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2" name="Line 26"/>
        <xdr:cNvSpPr>
          <a:spLocks/>
        </xdr:cNvSpPr>
      </xdr:nvSpPr>
      <xdr:spPr>
        <a:xfrm>
          <a:off x="6743700" y="1971675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514350</xdr:colOff>
      <xdr:row>9</xdr:row>
      <xdr:rowOff>0</xdr:rowOff>
    </xdr:to>
    <xdr:sp>
      <xdr:nvSpPr>
        <xdr:cNvPr id="23" name="Line 27"/>
        <xdr:cNvSpPr>
          <a:spLocks/>
        </xdr:cNvSpPr>
      </xdr:nvSpPr>
      <xdr:spPr>
        <a:xfrm>
          <a:off x="19050" y="197167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19050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4" name="Line 28"/>
        <xdr:cNvSpPr>
          <a:spLocks/>
        </xdr:cNvSpPr>
      </xdr:nvSpPr>
      <xdr:spPr>
        <a:xfrm>
          <a:off x="19050" y="1971675"/>
          <a:ext cx="161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7</xdr:col>
      <xdr:colOff>819150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5" name="Line 29"/>
        <xdr:cNvSpPr>
          <a:spLocks/>
        </xdr:cNvSpPr>
      </xdr:nvSpPr>
      <xdr:spPr>
        <a:xfrm>
          <a:off x="6743700" y="1971675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6" name="Line 30"/>
        <xdr:cNvSpPr>
          <a:spLocks/>
        </xdr:cNvSpPr>
      </xdr:nvSpPr>
      <xdr:spPr>
        <a:xfrm>
          <a:off x="6781800" y="1971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27" name="Line 31"/>
        <xdr:cNvSpPr>
          <a:spLocks/>
        </xdr:cNvSpPr>
      </xdr:nvSpPr>
      <xdr:spPr>
        <a:xfrm>
          <a:off x="9525" y="38004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8" name="Line 32"/>
        <xdr:cNvSpPr>
          <a:spLocks/>
        </xdr:cNvSpPr>
      </xdr:nvSpPr>
      <xdr:spPr>
        <a:xfrm>
          <a:off x="9525" y="3800475"/>
          <a:ext cx="1628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29" name="Line 33"/>
        <xdr:cNvSpPr>
          <a:spLocks/>
        </xdr:cNvSpPr>
      </xdr:nvSpPr>
      <xdr:spPr>
        <a:xfrm>
          <a:off x="678180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7</xdr:col>
      <xdr:colOff>819150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30" name="Line 34"/>
        <xdr:cNvSpPr>
          <a:spLocks/>
        </xdr:cNvSpPr>
      </xdr:nvSpPr>
      <xdr:spPr>
        <a:xfrm>
          <a:off x="6743700" y="3800475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0</xdr:rowOff>
    </xdr:from>
    <xdr:to>
      <xdr:col>0</xdr:col>
      <xdr:colOff>514350</xdr:colOff>
      <xdr:row>17</xdr:row>
      <xdr:rowOff>0</xdr:rowOff>
    </xdr:to>
    <xdr:sp>
      <xdr:nvSpPr>
        <xdr:cNvPr id="31" name="Line 35"/>
        <xdr:cNvSpPr>
          <a:spLocks/>
        </xdr:cNvSpPr>
      </xdr:nvSpPr>
      <xdr:spPr>
        <a:xfrm>
          <a:off x="19050" y="380047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32" name="Line 36"/>
        <xdr:cNvSpPr>
          <a:spLocks/>
        </xdr:cNvSpPr>
      </xdr:nvSpPr>
      <xdr:spPr>
        <a:xfrm>
          <a:off x="19050" y="3800475"/>
          <a:ext cx="161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7</xdr:col>
      <xdr:colOff>819150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33" name="Line 37"/>
        <xdr:cNvSpPr>
          <a:spLocks/>
        </xdr:cNvSpPr>
      </xdr:nvSpPr>
      <xdr:spPr>
        <a:xfrm>
          <a:off x="6743700" y="3800475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34" name="Line 38"/>
        <xdr:cNvSpPr>
          <a:spLocks/>
        </xdr:cNvSpPr>
      </xdr:nvSpPr>
      <xdr:spPr>
        <a:xfrm>
          <a:off x="678180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35" name="Line 39"/>
        <xdr:cNvSpPr>
          <a:spLocks/>
        </xdr:cNvSpPr>
      </xdr:nvSpPr>
      <xdr:spPr>
        <a:xfrm>
          <a:off x="9525" y="56292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" name="Line 40"/>
        <xdr:cNvSpPr>
          <a:spLocks/>
        </xdr:cNvSpPr>
      </xdr:nvSpPr>
      <xdr:spPr>
        <a:xfrm>
          <a:off x="9525" y="5629275"/>
          <a:ext cx="1628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7" name="Line 41"/>
        <xdr:cNvSpPr>
          <a:spLocks/>
        </xdr:cNvSpPr>
      </xdr:nvSpPr>
      <xdr:spPr>
        <a:xfrm>
          <a:off x="6781800" y="5629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7</xdr:col>
      <xdr:colOff>819150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8" name="Line 42"/>
        <xdr:cNvSpPr>
          <a:spLocks/>
        </xdr:cNvSpPr>
      </xdr:nvSpPr>
      <xdr:spPr>
        <a:xfrm>
          <a:off x="6743700" y="5629275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0</xdr:rowOff>
    </xdr:from>
    <xdr:to>
      <xdr:col>0</xdr:col>
      <xdr:colOff>514350</xdr:colOff>
      <xdr:row>25</xdr:row>
      <xdr:rowOff>0</xdr:rowOff>
    </xdr:to>
    <xdr:sp>
      <xdr:nvSpPr>
        <xdr:cNvPr id="39" name="Line 43"/>
        <xdr:cNvSpPr>
          <a:spLocks/>
        </xdr:cNvSpPr>
      </xdr:nvSpPr>
      <xdr:spPr>
        <a:xfrm>
          <a:off x="19050" y="562927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40" name="Line 44"/>
        <xdr:cNvSpPr>
          <a:spLocks/>
        </xdr:cNvSpPr>
      </xdr:nvSpPr>
      <xdr:spPr>
        <a:xfrm>
          <a:off x="19050" y="5629275"/>
          <a:ext cx="161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7</xdr:col>
      <xdr:colOff>819150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1" name="Line 45"/>
        <xdr:cNvSpPr>
          <a:spLocks/>
        </xdr:cNvSpPr>
      </xdr:nvSpPr>
      <xdr:spPr>
        <a:xfrm>
          <a:off x="6743700" y="5629275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2" name="Line 46"/>
        <xdr:cNvSpPr>
          <a:spLocks/>
        </xdr:cNvSpPr>
      </xdr:nvSpPr>
      <xdr:spPr>
        <a:xfrm>
          <a:off x="6781800" y="5629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43" name="Line 47"/>
        <xdr:cNvSpPr>
          <a:spLocks/>
        </xdr:cNvSpPr>
      </xdr:nvSpPr>
      <xdr:spPr>
        <a:xfrm>
          <a:off x="9525" y="74580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4" name="Line 48"/>
        <xdr:cNvSpPr>
          <a:spLocks/>
        </xdr:cNvSpPr>
      </xdr:nvSpPr>
      <xdr:spPr>
        <a:xfrm>
          <a:off x="9525" y="7458075"/>
          <a:ext cx="1628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5" name="Line 49"/>
        <xdr:cNvSpPr>
          <a:spLocks/>
        </xdr:cNvSpPr>
      </xdr:nvSpPr>
      <xdr:spPr>
        <a:xfrm>
          <a:off x="6781800" y="745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7</xdr:col>
      <xdr:colOff>819150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6" name="Line 50"/>
        <xdr:cNvSpPr>
          <a:spLocks/>
        </xdr:cNvSpPr>
      </xdr:nvSpPr>
      <xdr:spPr>
        <a:xfrm>
          <a:off x="6743700" y="7458075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0</xdr:rowOff>
    </xdr:from>
    <xdr:to>
      <xdr:col>0</xdr:col>
      <xdr:colOff>514350</xdr:colOff>
      <xdr:row>33</xdr:row>
      <xdr:rowOff>0</xdr:rowOff>
    </xdr:to>
    <xdr:sp>
      <xdr:nvSpPr>
        <xdr:cNvPr id="47" name="Line 51"/>
        <xdr:cNvSpPr>
          <a:spLocks/>
        </xdr:cNvSpPr>
      </xdr:nvSpPr>
      <xdr:spPr>
        <a:xfrm>
          <a:off x="19050" y="745807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8" name="Line 52"/>
        <xdr:cNvSpPr>
          <a:spLocks/>
        </xdr:cNvSpPr>
      </xdr:nvSpPr>
      <xdr:spPr>
        <a:xfrm>
          <a:off x="19050" y="7458075"/>
          <a:ext cx="161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7</xdr:col>
      <xdr:colOff>819150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9" name="Line 53"/>
        <xdr:cNvSpPr>
          <a:spLocks/>
        </xdr:cNvSpPr>
      </xdr:nvSpPr>
      <xdr:spPr>
        <a:xfrm>
          <a:off x="6743700" y="7458075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0" name="Line 54"/>
        <xdr:cNvSpPr>
          <a:spLocks/>
        </xdr:cNvSpPr>
      </xdr:nvSpPr>
      <xdr:spPr>
        <a:xfrm>
          <a:off x="6781800" y="745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51" name="Line 55"/>
        <xdr:cNvSpPr>
          <a:spLocks/>
        </xdr:cNvSpPr>
      </xdr:nvSpPr>
      <xdr:spPr>
        <a:xfrm>
          <a:off x="9525" y="92868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2" name="Line 56"/>
        <xdr:cNvSpPr>
          <a:spLocks/>
        </xdr:cNvSpPr>
      </xdr:nvSpPr>
      <xdr:spPr>
        <a:xfrm>
          <a:off x="9525" y="9286875"/>
          <a:ext cx="1628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3" name="Line 57"/>
        <xdr:cNvSpPr>
          <a:spLocks/>
        </xdr:cNvSpPr>
      </xdr:nvSpPr>
      <xdr:spPr>
        <a:xfrm>
          <a:off x="6781800" y="9286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7</xdr:col>
      <xdr:colOff>819150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4" name="Line 58"/>
        <xdr:cNvSpPr>
          <a:spLocks/>
        </xdr:cNvSpPr>
      </xdr:nvSpPr>
      <xdr:spPr>
        <a:xfrm>
          <a:off x="6743700" y="9286875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0</xdr:rowOff>
    </xdr:from>
    <xdr:to>
      <xdr:col>0</xdr:col>
      <xdr:colOff>514350</xdr:colOff>
      <xdr:row>41</xdr:row>
      <xdr:rowOff>0</xdr:rowOff>
    </xdr:to>
    <xdr:sp>
      <xdr:nvSpPr>
        <xdr:cNvPr id="55" name="Line 59"/>
        <xdr:cNvSpPr>
          <a:spLocks/>
        </xdr:cNvSpPr>
      </xdr:nvSpPr>
      <xdr:spPr>
        <a:xfrm>
          <a:off x="19050" y="928687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6" name="Line 60"/>
        <xdr:cNvSpPr>
          <a:spLocks/>
        </xdr:cNvSpPr>
      </xdr:nvSpPr>
      <xdr:spPr>
        <a:xfrm>
          <a:off x="19050" y="9286875"/>
          <a:ext cx="161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7</xdr:col>
      <xdr:colOff>819150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" name="Line 61"/>
        <xdr:cNvSpPr>
          <a:spLocks/>
        </xdr:cNvSpPr>
      </xdr:nvSpPr>
      <xdr:spPr>
        <a:xfrm>
          <a:off x="6743700" y="9286875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" name="Line 62"/>
        <xdr:cNvSpPr>
          <a:spLocks/>
        </xdr:cNvSpPr>
      </xdr:nvSpPr>
      <xdr:spPr>
        <a:xfrm>
          <a:off x="6781800" y="9286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/>
  <dimension ref="A1:I36"/>
  <sheetViews>
    <sheetView showZeros="0" tabSelected="1" view="pageBreakPreview" zoomScaleSheetLayoutView="100" workbookViewId="0" topLeftCell="A1">
      <selection activeCell="C9" sqref="C9"/>
    </sheetView>
  </sheetViews>
  <sheetFormatPr defaultColWidth="9.00390625" defaultRowHeight="14.25"/>
  <cols>
    <col min="1" max="1" width="4.75390625" style="1" customWidth="1"/>
    <col min="2" max="2" width="12.75390625" style="1" customWidth="1"/>
    <col min="3" max="8" width="9.75390625" style="1" customWidth="1"/>
    <col min="9" max="9" width="12.75390625" style="1" customWidth="1"/>
    <col min="10" max="16384" width="9.625" style="1" customWidth="1"/>
  </cols>
  <sheetData>
    <row r="1" spans="1:9" s="37" customFormat="1" ht="24.75" customHeight="1">
      <c r="A1" s="10" t="s">
        <v>121</v>
      </c>
      <c r="B1" s="11"/>
      <c r="C1" s="11"/>
      <c r="D1" s="11"/>
      <c r="E1" s="11"/>
      <c r="F1" s="11"/>
      <c r="G1" s="11"/>
      <c r="H1" s="11"/>
      <c r="I1" s="11"/>
    </row>
    <row r="2" spans="1:9" s="37" customFormat="1" ht="24.75" customHeight="1">
      <c r="A2" s="43" t="s">
        <v>47</v>
      </c>
      <c r="B2" s="11"/>
      <c r="C2" s="11"/>
      <c r="D2" s="11"/>
      <c r="E2" s="11"/>
      <c r="F2" s="11"/>
      <c r="G2" s="11"/>
      <c r="H2" s="11"/>
      <c r="I2" s="11"/>
    </row>
    <row r="3" spans="1:9" ht="16.5" customHeight="1">
      <c r="A3" s="249" t="s">
        <v>48</v>
      </c>
      <c r="B3" s="249"/>
      <c r="C3" s="249"/>
      <c r="D3" s="249"/>
      <c r="E3" s="249"/>
      <c r="F3" s="249"/>
      <c r="G3" s="249"/>
      <c r="H3" s="249"/>
      <c r="I3" s="249"/>
    </row>
    <row r="4" spans="1:9" ht="19.5" customHeight="1" thickBot="1">
      <c r="A4" s="192" t="s">
        <v>63</v>
      </c>
      <c r="B4" s="193"/>
      <c r="C4" s="193"/>
      <c r="D4" s="193"/>
      <c r="E4" s="193"/>
      <c r="F4" s="193"/>
      <c r="G4" s="193"/>
      <c r="H4" s="193"/>
      <c r="I4" s="194" t="s">
        <v>64</v>
      </c>
    </row>
    <row r="5" spans="1:9" ht="30" customHeight="1">
      <c r="A5" s="247" t="s">
        <v>71</v>
      </c>
      <c r="B5" s="248"/>
      <c r="C5" s="195">
        <v>1</v>
      </c>
      <c r="D5" s="195">
        <v>2</v>
      </c>
      <c r="E5" s="195">
        <v>3</v>
      </c>
      <c r="F5" s="195">
        <v>4</v>
      </c>
      <c r="G5" s="195">
        <v>5</v>
      </c>
      <c r="H5" s="195">
        <v>6</v>
      </c>
      <c r="I5" s="196" t="s">
        <v>76</v>
      </c>
    </row>
    <row r="6" spans="1:9" ht="19.5" customHeight="1">
      <c r="A6" s="250" t="s">
        <v>92</v>
      </c>
      <c r="B6" s="197" t="s">
        <v>49</v>
      </c>
      <c r="C6" s="198">
        <v>1677476</v>
      </c>
      <c r="D6" s="199">
        <v>3153002</v>
      </c>
      <c r="E6" s="199">
        <v>2935350</v>
      </c>
      <c r="F6" s="199">
        <v>2672140</v>
      </c>
      <c r="G6" s="199">
        <v>4860392</v>
      </c>
      <c r="H6" s="199">
        <v>5239905</v>
      </c>
      <c r="I6" s="200">
        <f aca="true" t="shared" si="0" ref="I6:I19">SUM(C6:H6)</f>
        <v>20538265</v>
      </c>
    </row>
    <row r="7" spans="1:9" ht="19.5" customHeight="1">
      <c r="A7" s="250"/>
      <c r="B7" s="201" t="s">
        <v>50</v>
      </c>
      <c r="C7" s="198">
        <v>1934595</v>
      </c>
      <c r="D7" s="199">
        <v>2327060</v>
      </c>
      <c r="E7" s="199">
        <v>3445685</v>
      </c>
      <c r="F7" s="199">
        <v>2781373</v>
      </c>
      <c r="G7" s="199">
        <v>3718285</v>
      </c>
      <c r="H7" s="199">
        <v>3038267</v>
      </c>
      <c r="I7" s="202">
        <f t="shared" si="0"/>
        <v>17245265</v>
      </c>
    </row>
    <row r="8" spans="1:9" ht="19.5" customHeight="1">
      <c r="A8" s="250"/>
      <c r="B8" s="238" t="s">
        <v>180</v>
      </c>
      <c r="C8" s="198">
        <v>156015</v>
      </c>
      <c r="D8" s="199">
        <v>188113</v>
      </c>
      <c r="E8" s="199">
        <v>287428</v>
      </c>
      <c r="F8" s="199">
        <v>296161</v>
      </c>
      <c r="G8" s="199">
        <v>258258</v>
      </c>
      <c r="H8" s="199">
        <v>281212</v>
      </c>
      <c r="I8" s="202">
        <f t="shared" si="0"/>
        <v>1467187</v>
      </c>
    </row>
    <row r="9" spans="1:9" ht="19.5" customHeight="1">
      <c r="A9" s="250"/>
      <c r="B9" s="201" t="s">
        <v>51</v>
      </c>
      <c r="C9" s="198">
        <v>1480314</v>
      </c>
      <c r="D9" s="199">
        <v>900974</v>
      </c>
      <c r="E9" s="199">
        <v>1253718</v>
      </c>
      <c r="F9" s="199">
        <v>879538</v>
      </c>
      <c r="G9" s="199">
        <v>1023262</v>
      </c>
      <c r="H9" s="199">
        <v>1222997</v>
      </c>
      <c r="I9" s="202">
        <f>SUM(C9:H9)</f>
        <v>6760803</v>
      </c>
    </row>
    <row r="10" spans="1:9" ht="19.5" customHeight="1">
      <c r="A10" s="250"/>
      <c r="B10" s="201" t="s">
        <v>179</v>
      </c>
      <c r="C10" s="198">
        <v>81513</v>
      </c>
      <c r="D10" s="199">
        <v>22209</v>
      </c>
      <c r="E10" s="199">
        <v>104080</v>
      </c>
      <c r="F10" s="199">
        <v>65477</v>
      </c>
      <c r="G10" s="199">
        <v>124205</v>
      </c>
      <c r="H10" s="199">
        <v>175877</v>
      </c>
      <c r="I10" s="202">
        <f>SUM(C10:H10)</f>
        <v>573361</v>
      </c>
    </row>
    <row r="11" spans="1:9" ht="19.5" customHeight="1">
      <c r="A11" s="250"/>
      <c r="B11" s="201" t="s">
        <v>46</v>
      </c>
      <c r="C11" s="198">
        <v>582632</v>
      </c>
      <c r="D11" s="199">
        <v>588895</v>
      </c>
      <c r="E11" s="199">
        <v>614737</v>
      </c>
      <c r="F11" s="199">
        <v>635452</v>
      </c>
      <c r="G11" s="199">
        <v>644519</v>
      </c>
      <c r="H11" s="199">
        <v>804005</v>
      </c>
      <c r="I11" s="202">
        <f t="shared" si="0"/>
        <v>3870240</v>
      </c>
    </row>
    <row r="12" spans="1:9" ht="19.5" customHeight="1">
      <c r="A12" s="250"/>
      <c r="B12" s="203" t="s">
        <v>52</v>
      </c>
      <c r="C12" s="198">
        <v>829297</v>
      </c>
      <c r="D12" s="199">
        <v>554209</v>
      </c>
      <c r="E12" s="199">
        <v>504123</v>
      </c>
      <c r="F12" s="199">
        <v>386293</v>
      </c>
      <c r="G12" s="199">
        <v>634459</v>
      </c>
      <c r="H12" s="199">
        <v>884713</v>
      </c>
      <c r="I12" s="204">
        <f t="shared" si="0"/>
        <v>3793094</v>
      </c>
    </row>
    <row r="13" spans="1:9" ht="19.5" customHeight="1">
      <c r="A13" s="246" t="s">
        <v>93</v>
      </c>
      <c r="B13" s="239" t="s">
        <v>184</v>
      </c>
      <c r="C13" s="73">
        <v>4582316</v>
      </c>
      <c r="D13" s="205">
        <v>5782127</v>
      </c>
      <c r="E13" s="205">
        <v>6374596</v>
      </c>
      <c r="F13" s="205">
        <v>5189710</v>
      </c>
      <c r="G13" s="205">
        <v>8451927</v>
      </c>
      <c r="H13" s="205">
        <v>8606998</v>
      </c>
      <c r="I13" s="200">
        <f t="shared" si="0"/>
        <v>38987674</v>
      </c>
    </row>
    <row r="14" spans="1:9" ht="19.5" customHeight="1">
      <c r="A14" s="246"/>
      <c r="B14" s="201" t="s">
        <v>181</v>
      </c>
      <c r="C14" s="198">
        <v>1774875</v>
      </c>
      <c r="D14" s="199">
        <v>1404336</v>
      </c>
      <c r="E14" s="199">
        <v>2136421</v>
      </c>
      <c r="F14" s="199">
        <v>1824098</v>
      </c>
      <c r="G14" s="199">
        <v>1910825</v>
      </c>
      <c r="H14" s="199">
        <v>2218994</v>
      </c>
      <c r="I14" s="202">
        <f t="shared" si="0"/>
        <v>11269549</v>
      </c>
    </row>
    <row r="15" spans="1:9" ht="19.5" customHeight="1">
      <c r="A15" s="246"/>
      <c r="B15" s="201" t="s">
        <v>182</v>
      </c>
      <c r="C15" s="198">
        <v>64624</v>
      </c>
      <c r="D15" s="199">
        <v>196946</v>
      </c>
      <c r="E15" s="199">
        <v>195497</v>
      </c>
      <c r="F15" s="199">
        <v>185488</v>
      </c>
      <c r="G15" s="199">
        <v>128443</v>
      </c>
      <c r="H15" s="199">
        <v>120348</v>
      </c>
      <c r="I15" s="202">
        <f t="shared" si="0"/>
        <v>891346</v>
      </c>
    </row>
    <row r="16" spans="1:9" ht="19.5" customHeight="1">
      <c r="A16" s="246"/>
      <c r="B16" s="201" t="s">
        <v>183</v>
      </c>
      <c r="C16" s="198">
        <v>310249</v>
      </c>
      <c r="D16" s="199">
        <v>326809</v>
      </c>
      <c r="E16" s="199">
        <v>301027</v>
      </c>
      <c r="F16" s="199">
        <v>496695</v>
      </c>
      <c r="G16" s="199">
        <v>746254</v>
      </c>
      <c r="H16" s="199">
        <v>676484</v>
      </c>
      <c r="I16" s="202">
        <f>SUM(C16:H16)</f>
        <v>2857518</v>
      </c>
    </row>
    <row r="17" spans="1:9" ht="19.5" customHeight="1">
      <c r="A17" s="246"/>
      <c r="B17" s="201" t="s">
        <v>53</v>
      </c>
      <c r="C17" s="198">
        <v>9778</v>
      </c>
      <c r="D17" s="199">
        <v>24244</v>
      </c>
      <c r="E17" s="199">
        <v>137580</v>
      </c>
      <c r="F17" s="199">
        <v>20443</v>
      </c>
      <c r="G17" s="199">
        <v>25931</v>
      </c>
      <c r="H17" s="199">
        <v>24152</v>
      </c>
      <c r="I17" s="202">
        <f>SUM(C17:H17)</f>
        <v>242128</v>
      </c>
    </row>
    <row r="18" spans="1:9" ht="19.5" customHeight="1">
      <c r="A18" s="246"/>
      <c r="B18" s="203" t="s">
        <v>52</v>
      </c>
      <c r="C18" s="198">
        <v>0</v>
      </c>
      <c r="D18" s="199">
        <v>0</v>
      </c>
      <c r="E18" s="199">
        <v>0</v>
      </c>
      <c r="F18" s="199">
        <v>0</v>
      </c>
      <c r="G18" s="199">
        <v>0</v>
      </c>
      <c r="H18" s="199">
        <v>0</v>
      </c>
      <c r="I18" s="204">
        <f t="shared" si="0"/>
        <v>0</v>
      </c>
    </row>
    <row r="19" spans="1:9" ht="24.75" customHeight="1" thickBot="1">
      <c r="A19" s="206" t="s">
        <v>75</v>
      </c>
      <c r="B19" s="207"/>
      <c r="C19" s="208">
        <f aca="true" t="shared" si="1" ref="C19:H19">SUM(C13:C18)</f>
        <v>6741842</v>
      </c>
      <c r="D19" s="208">
        <f t="shared" si="1"/>
        <v>7734462</v>
      </c>
      <c r="E19" s="208">
        <f t="shared" si="1"/>
        <v>9145121</v>
      </c>
      <c r="F19" s="208">
        <f t="shared" si="1"/>
        <v>7716434</v>
      </c>
      <c r="G19" s="208">
        <f t="shared" si="1"/>
        <v>11263380</v>
      </c>
      <c r="H19" s="208">
        <f t="shared" si="1"/>
        <v>11646976</v>
      </c>
      <c r="I19" s="209">
        <f t="shared" si="0"/>
        <v>54248215</v>
      </c>
    </row>
    <row r="20" spans="1:9" ht="19.5" customHeight="1" thickBot="1">
      <c r="A20" s="193"/>
      <c r="B20" s="193"/>
      <c r="C20" s="193"/>
      <c r="D20" s="193"/>
      <c r="E20" s="193"/>
      <c r="F20" s="193"/>
      <c r="G20" s="193"/>
      <c r="H20" s="193"/>
      <c r="I20" s="193"/>
    </row>
    <row r="21" spans="1:9" ht="30" customHeight="1">
      <c r="A21" s="247" t="s">
        <v>71</v>
      </c>
      <c r="B21" s="248"/>
      <c r="C21" s="195">
        <v>7</v>
      </c>
      <c r="D21" s="195">
        <v>8</v>
      </c>
      <c r="E21" s="195">
        <v>9</v>
      </c>
      <c r="F21" s="195">
        <v>10</v>
      </c>
      <c r="G21" s="195">
        <v>11</v>
      </c>
      <c r="H21" s="195">
        <v>12</v>
      </c>
      <c r="I21" s="196" t="s">
        <v>16</v>
      </c>
    </row>
    <row r="22" spans="1:9" ht="19.5" customHeight="1">
      <c r="A22" s="250" t="s">
        <v>92</v>
      </c>
      <c r="B22" s="197" t="s">
        <v>49</v>
      </c>
      <c r="C22" s="73">
        <v>3672301</v>
      </c>
      <c r="D22" s="205">
        <v>3622402</v>
      </c>
      <c r="E22" s="205">
        <v>2646662</v>
      </c>
      <c r="F22" s="205">
        <v>4637484</v>
      </c>
      <c r="G22" s="205">
        <v>3793888</v>
      </c>
      <c r="H22" s="205">
        <v>11188489.164</v>
      </c>
      <c r="I22" s="200">
        <f>SUM(I6,C22:H22)</f>
        <v>50099491.164000005</v>
      </c>
    </row>
    <row r="23" spans="1:9" ht="19.5" customHeight="1">
      <c r="A23" s="250"/>
      <c r="B23" s="201" t="s">
        <v>50</v>
      </c>
      <c r="C23" s="198">
        <v>2960617</v>
      </c>
      <c r="D23" s="199">
        <v>2176648</v>
      </c>
      <c r="E23" s="199">
        <v>1981901</v>
      </c>
      <c r="F23" s="199">
        <v>2050169</v>
      </c>
      <c r="G23" s="199">
        <v>2312003</v>
      </c>
      <c r="H23" s="199">
        <v>2239119</v>
      </c>
      <c r="I23" s="202">
        <f aca="true" t="shared" si="2" ref="I23:I28">SUM(I7,C23:H23)</f>
        <v>30965722</v>
      </c>
    </row>
    <row r="24" spans="1:9" ht="19.5" customHeight="1">
      <c r="A24" s="250"/>
      <c r="B24" s="238" t="s">
        <v>180</v>
      </c>
      <c r="C24" s="198">
        <v>211373</v>
      </c>
      <c r="D24" s="199">
        <v>175957</v>
      </c>
      <c r="E24" s="199">
        <v>194578</v>
      </c>
      <c r="F24" s="199">
        <v>248740</v>
      </c>
      <c r="G24" s="199">
        <v>328807</v>
      </c>
      <c r="H24" s="199">
        <v>315044</v>
      </c>
      <c r="I24" s="202">
        <f t="shared" si="2"/>
        <v>2941686</v>
      </c>
    </row>
    <row r="25" spans="1:9" ht="19.5" customHeight="1">
      <c r="A25" s="250"/>
      <c r="B25" s="201" t="s">
        <v>51</v>
      </c>
      <c r="C25" s="198">
        <v>1816237</v>
      </c>
      <c r="D25" s="199">
        <v>1279882</v>
      </c>
      <c r="E25" s="199">
        <v>1170243</v>
      </c>
      <c r="F25" s="199">
        <v>749289</v>
      </c>
      <c r="G25" s="199">
        <v>1743327</v>
      </c>
      <c r="H25" s="199">
        <v>1220717</v>
      </c>
      <c r="I25" s="202">
        <f t="shared" si="2"/>
        <v>14740498</v>
      </c>
    </row>
    <row r="26" spans="1:9" ht="19.5" customHeight="1">
      <c r="A26" s="250"/>
      <c r="B26" s="201" t="s">
        <v>179</v>
      </c>
      <c r="C26" s="198">
        <v>23919</v>
      </c>
      <c r="D26" s="199">
        <v>23778</v>
      </c>
      <c r="E26" s="199">
        <v>106600</v>
      </c>
      <c r="F26" s="199">
        <v>37966</v>
      </c>
      <c r="G26" s="199">
        <v>155613</v>
      </c>
      <c r="H26" s="199">
        <v>69479</v>
      </c>
      <c r="I26" s="202">
        <f t="shared" si="2"/>
        <v>990716</v>
      </c>
    </row>
    <row r="27" spans="1:9" ht="19.5" customHeight="1">
      <c r="A27" s="250"/>
      <c r="B27" s="201" t="s">
        <v>46</v>
      </c>
      <c r="C27" s="198">
        <v>678952</v>
      </c>
      <c r="D27" s="199">
        <v>820234</v>
      </c>
      <c r="E27" s="199">
        <v>755419</v>
      </c>
      <c r="F27" s="199">
        <v>833557</v>
      </c>
      <c r="G27" s="199">
        <v>683413</v>
      </c>
      <c r="H27" s="199">
        <v>1218167</v>
      </c>
      <c r="I27" s="202">
        <f t="shared" si="2"/>
        <v>8859982</v>
      </c>
    </row>
    <row r="28" spans="1:9" ht="19.5" customHeight="1">
      <c r="A28" s="250"/>
      <c r="B28" s="203" t="s">
        <v>52</v>
      </c>
      <c r="C28" s="198">
        <v>725293</v>
      </c>
      <c r="D28" s="199">
        <v>630549</v>
      </c>
      <c r="E28" s="199">
        <v>349425</v>
      </c>
      <c r="F28" s="199">
        <v>751675</v>
      </c>
      <c r="G28" s="199">
        <v>727066</v>
      </c>
      <c r="H28" s="199">
        <v>1886060.0759999997</v>
      </c>
      <c r="I28" s="204">
        <f t="shared" si="2"/>
        <v>8863162.076</v>
      </c>
    </row>
    <row r="29" spans="1:9" ht="19.5" customHeight="1">
      <c r="A29" s="246" t="s">
        <v>93</v>
      </c>
      <c r="B29" s="239" t="s">
        <v>184</v>
      </c>
      <c r="C29" s="73">
        <v>6959924</v>
      </c>
      <c r="D29" s="205">
        <v>6448460</v>
      </c>
      <c r="E29" s="205">
        <v>4985087</v>
      </c>
      <c r="F29" s="205">
        <v>7031192</v>
      </c>
      <c r="G29" s="205">
        <v>6882511</v>
      </c>
      <c r="H29" s="205">
        <v>15394051.868999999</v>
      </c>
      <c r="I29" s="200">
        <f aca="true" t="shared" si="3" ref="I29:I35">SUM(I13,C29:H29)</f>
        <v>86688899.869</v>
      </c>
    </row>
    <row r="30" spans="1:9" ht="19.5" customHeight="1">
      <c r="A30" s="246"/>
      <c r="B30" s="201" t="s">
        <v>181</v>
      </c>
      <c r="C30" s="198">
        <v>2138019</v>
      </c>
      <c r="D30" s="199">
        <v>1744918</v>
      </c>
      <c r="E30" s="199">
        <v>1734074</v>
      </c>
      <c r="F30" s="199">
        <v>1559252</v>
      </c>
      <c r="G30" s="199">
        <v>2021013</v>
      </c>
      <c r="H30" s="199">
        <v>1944717</v>
      </c>
      <c r="I30" s="202">
        <f t="shared" si="3"/>
        <v>22411542</v>
      </c>
    </row>
    <row r="31" spans="1:9" ht="19.5" customHeight="1">
      <c r="A31" s="246"/>
      <c r="B31" s="201" t="s">
        <v>182</v>
      </c>
      <c r="C31" s="198">
        <v>97883</v>
      </c>
      <c r="D31" s="199">
        <v>93568</v>
      </c>
      <c r="E31" s="199">
        <v>100522</v>
      </c>
      <c r="F31" s="199">
        <v>105021</v>
      </c>
      <c r="G31" s="199">
        <v>104299</v>
      </c>
      <c r="H31" s="199">
        <v>158756.37099999998</v>
      </c>
      <c r="I31" s="202">
        <f t="shared" si="3"/>
        <v>1551395.371</v>
      </c>
    </row>
    <row r="32" spans="1:9" ht="19.5" customHeight="1">
      <c r="A32" s="246"/>
      <c r="B32" s="201" t="s">
        <v>183</v>
      </c>
      <c r="C32" s="198">
        <v>866889</v>
      </c>
      <c r="D32" s="199">
        <v>420391</v>
      </c>
      <c r="E32" s="199">
        <v>362100</v>
      </c>
      <c r="F32" s="199">
        <v>584081</v>
      </c>
      <c r="G32" s="199">
        <v>715958</v>
      </c>
      <c r="H32" s="199">
        <v>618890</v>
      </c>
      <c r="I32" s="202">
        <f t="shared" si="3"/>
        <v>6425827</v>
      </c>
    </row>
    <row r="33" spans="1:9" ht="19.5" customHeight="1">
      <c r="A33" s="246"/>
      <c r="B33" s="201" t="s">
        <v>53</v>
      </c>
      <c r="C33" s="198">
        <v>25539</v>
      </c>
      <c r="D33" s="199">
        <v>22113</v>
      </c>
      <c r="E33" s="199">
        <v>23045</v>
      </c>
      <c r="F33" s="199">
        <v>29236</v>
      </c>
      <c r="G33" s="199">
        <v>20336</v>
      </c>
      <c r="H33" s="199">
        <v>20611</v>
      </c>
      <c r="I33" s="202">
        <f t="shared" si="3"/>
        <v>383008</v>
      </c>
    </row>
    <row r="34" spans="1:9" ht="19.5" customHeight="1">
      <c r="A34" s="246"/>
      <c r="B34" s="203" t="s">
        <v>52</v>
      </c>
      <c r="C34" s="198">
        <v>438</v>
      </c>
      <c r="D34" s="199">
        <v>0</v>
      </c>
      <c r="E34" s="199">
        <v>0</v>
      </c>
      <c r="F34" s="199">
        <v>98</v>
      </c>
      <c r="G34" s="199">
        <v>0</v>
      </c>
      <c r="H34" s="199">
        <v>49</v>
      </c>
      <c r="I34" s="204">
        <f t="shared" si="3"/>
        <v>585</v>
      </c>
    </row>
    <row r="35" spans="1:9" ht="24.75" customHeight="1" thickBot="1">
      <c r="A35" s="210" t="s">
        <v>75</v>
      </c>
      <c r="B35" s="207"/>
      <c r="C35" s="208">
        <f aca="true" t="shared" si="4" ref="C35:H35">SUM(C29:C34)</f>
        <v>10088692</v>
      </c>
      <c r="D35" s="208">
        <f t="shared" si="4"/>
        <v>8729450</v>
      </c>
      <c r="E35" s="208">
        <f t="shared" si="4"/>
        <v>7204828</v>
      </c>
      <c r="F35" s="208">
        <f t="shared" si="4"/>
        <v>9308880</v>
      </c>
      <c r="G35" s="208">
        <f t="shared" si="4"/>
        <v>9744117</v>
      </c>
      <c r="H35" s="208">
        <f t="shared" si="4"/>
        <v>18137075.24</v>
      </c>
      <c r="I35" s="209">
        <f t="shared" si="3"/>
        <v>117461257.24</v>
      </c>
    </row>
    <row r="36" spans="1:9" ht="19.5" customHeight="1">
      <c r="A36" s="193" t="s">
        <v>94</v>
      </c>
      <c r="B36" s="193"/>
      <c r="C36" s="193"/>
      <c r="D36" s="193"/>
      <c r="E36" s="193"/>
      <c r="F36" s="193"/>
      <c r="G36" s="193"/>
      <c r="H36" s="193"/>
      <c r="I36" s="193"/>
    </row>
  </sheetData>
  <mergeCells count="7">
    <mergeCell ref="A29:A34"/>
    <mergeCell ref="A5:B5"/>
    <mergeCell ref="A21:B21"/>
    <mergeCell ref="A3:I3"/>
    <mergeCell ref="A6:A12"/>
    <mergeCell ref="A13:A18"/>
    <mergeCell ref="A22:A28"/>
  </mergeCells>
  <printOptions horizontalCentered="1"/>
  <pageMargins left="0.3937007874015748" right="0.3937007874015748" top="0.3937007874015748" bottom="0.1968503937007874" header="0.196850393700787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L53"/>
  <sheetViews>
    <sheetView showZeros="0" workbookViewId="0" topLeftCell="E1">
      <selection activeCell="A25" sqref="A25"/>
    </sheetView>
  </sheetViews>
  <sheetFormatPr defaultColWidth="9.00390625" defaultRowHeight="14.25"/>
  <cols>
    <col min="1" max="1" width="16.625" style="78" customWidth="1"/>
    <col min="2" max="10" width="14.125" style="78" customWidth="1"/>
    <col min="11" max="11" width="15.625" style="78" customWidth="1"/>
    <col min="12" max="12" width="16.625" style="78" customWidth="1"/>
    <col min="13" max="16384" width="8.75390625" style="78" customWidth="1"/>
  </cols>
  <sheetData>
    <row r="1" spans="1:12" ht="25.5">
      <c r="A1" s="251" t="s">
        <v>90</v>
      </c>
      <c r="B1" s="251"/>
      <c r="C1" s="251"/>
      <c r="D1" s="251"/>
      <c r="E1" s="251"/>
      <c r="F1" s="251"/>
      <c r="G1" s="253" t="s">
        <v>88</v>
      </c>
      <c r="H1" s="253"/>
      <c r="I1" s="253"/>
      <c r="J1" s="253"/>
      <c r="K1" s="253"/>
      <c r="L1" s="253"/>
    </row>
    <row r="2" spans="1:12" ht="18.75">
      <c r="A2" s="252" t="s">
        <v>188</v>
      </c>
      <c r="B2" s="252"/>
      <c r="C2" s="252"/>
      <c r="D2" s="252"/>
      <c r="E2" s="252"/>
      <c r="F2" s="252"/>
      <c r="G2" s="254" t="s">
        <v>89</v>
      </c>
      <c r="H2" s="254"/>
      <c r="I2" s="254"/>
      <c r="J2" s="254"/>
      <c r="K2" s="254"/>
      <c r="L2" s="254"/>
    </row>
    <row r="3" spans="1:12" ht="15" thickBot="1">
      <c r="A3" s="77" t="s">
        <v>72</v>
      </c>
      <c r="K3" s="103"/>
      <c r="L3" s="103" t="s">
        <v>73</v>
      </c>
    </row>
    <row r="4" spans="1:12" ht="24" customHeight="1">
      <c r="A4" s="79" t="s">
        <v>74</v>
      </c>
      <c r="B4" s="95" t="s">
        <v>77</v>
      </c>
      <c r="C4" s="96" t="s">
        <v>78</v>
      </c>
      <c r="D4" s="95" t="s">
        <v>79</v>
      </c>
      <c r="E4" s="96" t="s">
        <v>80</v>
      </c>
      <c r="F4" s="98" t="s">
        <v>81</v>
      </c>
      <c r="G4" s="219" t="s">
        <v>82</v>
      </c>
      <c r="H4" s="95" t="s">
        <v>83</v>
      </c>
      <c r="I4" s="97" t="s">
        <v>84</v>
      </c>
      <c r="J4" s="96" t="s">
        <v>85</v>
      </c>
      <c r="K4" s="96" t="s">
        <v>86</v>
      </c>
      <c r="L4" s="221" t="s">
        <v>87</v>
      </c>
    </row>
    <row r="5" spans="1:12" ht="13.5" customHeight="1">
      <c r="A5" s="80" t="s">
        <v>134</v>
      </c>
      <c r="B5" s="243">
        <f aca="true" t="shared" si="0" ref="B5:J5">SUM(B6,B22)</f>
        <v>1634240705</v>
      </c>
      <c r="C5" s="213">
        <f t="shared" si="0"/>
        <v>2847140441</v>
      </c>
      <c r="D5" s="213">
        <f t="shared" si="0"/>
        <v>933716309</v>
      </c>
      <c r="E5" s="213">
        <f t="shared" si="0"/>
        <v>711238622</v>
      </c>
      <c r="F5" s="215">
        <f t="shared" si="0"/>
        <v>626211177</v>
      </c>
      <c r="G5" s="214">
        <f t="shared" si="0"/>
        <v>1095134571</v>
      </c>
      <c r="H5" s="218">
        <f t="shared" si="0"/>
        <v>163574897</v>
      </c>
      <c r="I5" s="213">
        <f t="shared" si="0"/>
        <v>522897337</v>
      </c>
      <c r="J5" s="213">
        <f t="shared" si="0"/>
        <v>108156250</v>
      </c>
      <c r="K5" s="212">
        <f>SUM(K6,K22)</f>
        <v>8642310309</v>
      </c>
      <c r="L5" s="222" t="s">
        <v>134</v>
      </c>
    </row>
    <row r="6" spans="1:12" ht="13.5" customHeight="1">
      <c r="A6" s="80" t="s">
        <v>135</v>
      </c>
      <c r="B6" s="228">
        <f aca="true" t="shared" si="1" ref="B6:J6">SUM(B7,B15)</f>
        <v>248440000</v>
      </c>
      <c r="C6" s="228">
        <f t="shared" si="1"/>
        <v>232325440</v>
      </c>
      <c r="D6" s="228">
        <f t="shared" si="1"/>
        <v>309434890</v>
      </c>
      <c r="E6" s="228">
        <f t="shared" si="1"/>
        <v>115987578</v>
      </c>
      <c r="F6" s="99">
        <f t="shared" si="1"/>
        <v>170488105</v>
      </c>
      <c r="G6" s="229">
        <f t="shared" si="1"/>
        <v>127451204</v>
      </c>
      <c r="H6" s="230">
        <f t="shared" si="1"/>
        <v>71943070</v>
      </c>
      <c r="I6" s="228">
        <f t="shared" si="1"/>
        <v>132502609</v>
      </c>
      <c r="J6" s="228">
        <f t="shared" si="1"/>
        <v>37532465</v>
      </c>
      <c r="K6" s="228">
        <f>SUM(K7,K15)</f>
        <v>1446105361</v>
      </c>
      <c r="L6" s="222" t="s">
        <v>135</v>
      </c>
    </row>
    <row r="7" spans="1:12" ht="13.5" customHeight="1">
      <c r="A7" s="84" t="s">
        <v>136</v>
      </c>
      <c r="B7" s="82">
        <f aca="true" t="shared" si="2" ref="B7:J7">SUM(B8:B14)</f>
        <v>198503007</v>
      </c>
      <c r="C7" s="82">
        <f t="shared" si="2"/>
        <v>164787088</v>
      </c>
      <c r="D7" s="82">
        <f t="shared" si="2"/>
        <v>273147057</v>
      </c>
      <c r="E7" s="82">
        <f t="shared" si="2"/>
        <v>88506870</v>
      </c>
      <c r="F7" s="86">
        <f t="shared" si="2"/>
        <v>150052687</v>
      </c>
      <c r="G7" s="104">
        <f t="shared" si="2"/>
        <v>80647083</v>
      </c>
      <c r="H7" s="217">
        <f t="shared" si="2"/>
        <v>58531989</v>
      </c>
      <c r="I7" s="82">
        <f t="shared" si="2"/>
        <v>87460343</v>
      </c>
      <c r="J7" s="82">
        <f t="shared" si="2"/>
        <v>32582618</v>
      </c>
      <c r="K7" s="82">
        <f>SUM(K8:K14)</f>
        <v>1134218742</v>
      </c>
      <c r="L7" s="223" t="s">
        <v>136</v>
      </c>
    </row>
    <row r="8" spans="1:12" ht="13.5" customHeight="1">
      <c r="A8" s="85" t="s">
        <v>137</v>
      </c>
      <c r="B8" s="81">
        <v>6173067</v>
      </c>
      <c r="C8" s="82">
        <v>1323565</v>
      </c>
      <c r="D8" s="81">
        <v>31747707</v>
      </c>
      <c r="E8" s="82">
        <v>1136204</v>
      </c>
      <c r="F8" s="86">
        <v>1763631</v>
      </c>
      <c r="G8" s="104">
        <v>216634</v>
      </c>
      <c r="H8" s="81">
        <v>860833</v>
      </c>
      <c r="I8" s="83">
        <v>2259539</v>
      </c>
      <c r="J8" s="82">
        <v>4398143</v>
      </c>
      <c r="K8" s="82">
        <f aca="true" t="shared" si="3" ref="K8:K14">SUM(B8:J8)</f>
        <v>49879323</v>
      </c>
      <c r="L8" s="224" t="s">
        <v>137</v>
      </c>
    </row>
    <row r="9" spans="1:12" ht="13.5" customHeight="1">
      <c r="A9" s="84" t="s">
        <v>138</v>
      </c>
      <c r="B9" s="81"/>
      <c r="C9" s="82"/>
      <c r="D9" s="81"/>
      <c r="E9" s="82"/>
      <c r="F9" s="86"/>
      <c r="G9" s="104"/>
      <c r="H9" s="81"/>
      <c r="I9" s="83"/>
      <c r="J9" s="82"/>
      <c r="K9" s="82">
        <f t="shared" si="3"/>
        <v>0</v>
      </c>
      <c r="L9" s="223" t="s">
        <v>138</v>
      </c>
    </row>
    <row r="10" spans="1:12" ht="13.5" customHeight="1">
      <c r="A10" s="84" t="s">
        <v>139</v>
      </c>
      <c r="B10" s="81">
        <v>123011829</v>
      </c>
      <c r="C10" s="82">
        <v>93987206</v>
      </c>
      <c r="D10" s="81">
        <v>163819743</v>
      </c>
      <c r="E10" s="82">
        <v>81611028</v>
      </c>
      <c r="F10" s="86">
        <v>75730188</v>
      </c>
      <c r="G10" s="104">
        <v>61562738</v>
      </c>
      <c r="H10" s="81">
        <v>17651432</v>
      </c>
      <c r="I10" s="83">
        <v>81528046</v>
      </c>
      <c r="J10" s="82">
        <v>17707633</v>
      </c>
      <c r="K10" s="82">
        <f t="shared" si="3"/>
        <v>716609843</v>
      </c>
      <c r="L10" s="223" t="s">
        <v>139</v>
      </c>
    </row>
    <row r="11" spans="1:12" ht="13.5" customHeight="1">
      <c r="A11" s="102" t="s">
        <v>140</v>
      </c>
      <c r="B11" s="81"/>
      <c r="C11" s="82"/>
      <c r="D11" s="81">
        <v>50000</v>
      </c>
      <c r="E11" s="82">
        <v>634770</v>
      </c>
      <c r="F11" s="86"/>
      <c r="G11" s="104"/>
      <c r="H11" s="81">
        <v>3200</v>
      </c>
      <c r="I11" s="83">
        <v>6192</v>
      </c>
      <c r="J11" s="82">
        <v>16998</v>
      </c>
      <c r="K11" s="82">
        <f t="shared" si="3"/>
        <v>711160</v>
      </c>
      <c r="L11" s="225" t="s">
        <v>140</v>
      </c>
    </row>
    <row r="12" spans="1:12" ht="13.5" customHeight="1">
      <c r="A12" s="84" t="s">
        <v>141</v>
      </c>
      <c r="B12" s="81">
        <v>268282</v>
      </c>
      <c r="C12" s="82">
        <v>30441858</v>
      </c>
      <c r="D12" s="81">
        <v>366933</v>
      </c>
      <c r="E12" s="82">
        <v>641833</v>
      </c>
      <c r="F12" s="86">
        <v>2808080</v>
      </c>
      <c r="G12" s="104">
        <v>1105686</v>
      </c>
      <c r="H12" s="81"/>
      <c r="I12" s="83">
        <v>1331185</v>
      </c>
      <c r="J12" s="82">
        <v>42066</v>
      </c>
      <c r="K12" s="82">
        <f t="shared" si="3"/>
        <v>37005923</v>
      </c>
      <c r="L12" s="223" t="s">
        <v>141</v>
      </c>
    </row>
    <row r="13" spans="1:12" ht="13.5" customHeight="1">
      <c r="A13" s="84" t="s">
        <v>142</v>
      </c>
      <c r="B13" s="81">
        <v>2828800</v>
      </c>
      <c r="C13" s="82">
        <v>8493005</v>
      </c>
      <c r="D13" s="81">
        <v>950432</v>
      </c>
      <c r="E13" s="82">
        <v>921256</v>
      </c>
      <c r="F13" s="86">
        <v>199700</v>
      </c>
      <c r="G13" s="104">
        <v>16362797</v>
      </c>
      <c r="H13" s="81">
        <v>477802</v>
      </c>
      <c r="I13" s="83">
        <v>110596</v>
      </c>
      <c r="J13" s="82">
        <v>548025</v>
      </c>
      <c r="K13" s="82">
        <f t="shared" si="3"/>
        <v>30892413</v>
      </c>
      <c r="L13" s="223" t="s">
        <v>142</v>
      </c>
    </row>
    <row r="14" spans="1:12" ht="13.5" customHeight="1">
      <c r="A14" s="84" t="s">
        <v>143</v>
      </c>
      <c r="B14" s="81">
        <v>66221029</v>
      </c>
      <c r="C14" s="82">
        <v>30541454</v>
      </c>
      <c r="D14" s="81">
        <v>76212242</v>
      </c>
      <c r="E14" s="82">
        <v>3561779</v>
      </c>
      <c r="F14" s="86">
        <v>69551088</v>
      </c>
      <c r="G14" s="104">
        <v>1399228</v>
      </c>
      <c r="H14" s="81">
        <v>39538722</v>
      </c>
      <c r="I14" s="83">
        <v>2224785</v>
      </c>
      <c r="J14" s="82">
        <v>9869753</v>
      </c>
      <c r="K14" s="82">
        <f t="shared" si="3"/>
        <v>299120080</v>
      </c>
      <c r="L14" s="223" t="s">
        <v>143</v>
      </c>
    </row>
    <row r="15" spans="1:12" ht="13.5" customHeight="1">
      <c r="A15" s="84" t="s">
        <v>144</v>
      </c>
      <c r="B15" s="82">
        <f aca="true" t="shared" si="4" ref="B15:J15">SUM(B16:B21)</f>
        <v>49936993</v>
      </c>
      <c r="C15" s="82">
        <f t="shared" si="4"/>
        <v>67538352</v>
      </c>
      <c r="D15" s="82">
        <f t="shared" si="4"/>
        <v>36287833</v>
      </c>
      <c r="E15" s="82">
        <f t="shared" si="4"/>
        <v>27480708</v>
      </c>
      <c r="F15" s="86">
        <f t="shared" si="4"/>
        <v>20435418</v>
      </c>
      <c r="G15" s="104">
        <f t="shared" si="4"/>
        <v>46804121</v>
      </c>
      <c r="H15" s="217">
        <f t="shared" si="4"/>
        <v>13411081</v>
      </c>
      <c r="I15" s="82">
        <f t="shared" si="4"/>
        <v>45042266</v>
      </c>
      <c r="J15" s="82">
        <f t="shared" si="4"/>
        <v>4949847</v>
      </c>
      <c r="K15" s="82">
        <f>SUM(K16:K21)</f>
        <v>311886619</v>
      </c>
      <c r="L15" s="223" t="s">
        <v>144</v>
      </c>
    </row>
    <row r="16" spans="1:12" ht="13.5" customHeight="1">
      <c r="A16" s="85" t="s">
        <v>145</v>
      </c>
      <c r="B16" s="81">
        <v>417173</v>
      </c>
      <c r="C16" s="82">
        <v>4603654</v>
      </c>
      <c r="D16" s="81">
        <v>314511</v>
      </c>
      <c r="E16" s="82">
        <v>1270711</v>
      </c>
      <c r="F16" s="86">
        <v>355240</v>
      </c>
      <c r="G16" s="104">
        <v>5428550</v>
      </c>
      <c r="H16" s="81"/>
      <c r="I16" s="83">
        <v>827686</v>
      </c>
      <c r="J16" s="82">
        <v>658757</v>
      </c>
      <c r="K16" s="82">
        <f aca="true" t="shared" si="5" ref="K16:K21">SUM(B16:J16)</f>
        <v>13876282</v>
      </c>
      <c r="L16" s="224" t="s">
        <v>145</v>
      </c>
    </row>
    <row r="17" spans="1:12" ht="13.5" customHeight="1">
      <c r="A17" s="84" t="s">
        <v>146</v>
      </c>
      <c r="B17" s="81">
        <v>7988738</v>
      </c>
      <c r="C17" s="82">
        <v>29158214</v>
      </c>
      <c r="D17" s="81">
        <v>4710730</v>
      </c>
      <c r="E17" s="82">
        <v>559808</v>
      </c>
      <c r="F17" s="86">
        <v>6881753</v>
      </c>
      <c r="G17" s="104"/>
      <c r="H17" s="81"/>
      <c r="I17" s="83">
        <v>12831368</v>
      </c>
      <c r="J17" s="82"/>
      <c r="K17" s="82">
        <f t="shared" si="5"/>
        <v>62130611</v>
      </c>
      <c r="L17" s="223" t="s">
        <v>146</v>
      </c>
    </row>
    <row r="18" spans="1:12" ht="13.5" customHeight="1">
      <c r="A18" s="84" t="s">
        <v>147</v>
      </c>
      <c r="B18" s="81"/>
      <c r="C18" s="82">
        <v>2453932</v>
      </c>
      <c r="D18" s="81">
        <v>5341305</v>
      </c>
      <c r="E18" s="82">
        <v>1062959</v>
      </c>
      <c r="F18" s="86">
        <v>406174</v>
      </c>
      <c r="G18" s="104">
        <v>8857075</v>
      </c>
      <c r="H18" s="81">
        <v>3650029</v>
      </c>
      <c r="I18" s="83">
        <v>1076063</v>
      </c>
      <c r="J18" s="82">
        <v>69234</v>
      </c>
      <c r="K18" s="82">
        <f t="shared" si="5"/>
        <v>22916771</v>
      </c>
      <c r="L18" s="223" t="s">
        <v>147</v>
      </c>
    </row>
    <row r="19" spans="1:12" ht="13.5" customHeight="1">
      <c r="A19" s="84" t="s">
        <v>148</v>
      </c>
      <c r="B19" s="81">
        <v>15342120</v>
      </c>
      <c r="C19" s="82">
        <v>8438722</v>
      </c>
      <c r="D19" s="81">
        <v>15412444</v>
      </c>
      <c r="E19" s="82">
        <v>2930207</v>
      </c>
      <c r="F19" s="86">
        <v>3680187</v>
      </c>
      <c r="G19" s="104">
        <v>14219482</v>
      </c>
      <c r="H19" s="81">
        <v>6782061</v>
      </c>
      <c r="I19" s="83"/>
      <c r="J19" s="82">
        <v>2747924</v>
      </c>
      <c r="K19" s="82">
        <f t="shared" si="5"/>
        <v>69553147</v>
      </c>
      <c r="L19" s="223" t="s">
        <v>148</v>
      </c>
    </row>
    <row r="20" spans="1:12" ht="13.5" customHeight="1">
      <c r="A20" s="84" t="s">
        <v>149</v>
      </c>
      <c r="B20" s="81">
        <v>15023761</v>
      </c>
      <c r="C20" s="82">
        <v>21002939</v>
      </c>
      <c r="D20" s="81"/>
      <c r="E20" s="82">
        <v>9230681</v>
      </c>
      <c r="F20" s="86">
        <v>6136824</v>
      </c>
      <c r="G20" s="104">
        <v>14502802</v>
      </c>
      <c r="H20" s="81">
        <v>1780753</v>
      </c>
      <c r="I20" s="83">
        <v>7620790</v>
      </c>
      <c r="J20" s="82">
        <v>1473932</v>
      </c>
      <c r="K20" s="82">
        <f t="shared" si="5"/>
        <v>76772482</v>
      </c>
      <c r="L20" s="223" t="s">
        <v>149</v>
      </c>
    </row>
    <row r="21" spans="1:12" ht="13.5" customHeight="1">
      <c r="A21" s="84" t="s">
        <v>143</v>
      </c>
      <c r="B21" s="81">
        <v>11165201</v>
      </c>
      <c r="C21" s="82">
        <v>1880891</v>
      </c>
      <c r="D21" s="81">
        <v>10508843</v>
      </c>
      <c r="E21" s="82">
        <v>12426342</v>
      </c>
      <c r="F21" s="86">
        <v>2975240</v>
      </c>
      <c r="G21" s="104">
        <v>3796212</v>
      </c>
      <c r="H21" s="81">
        <v>1198238</v>
      </c>
      <c r="I21" s="83">
        <v>22686359</v>
      </c>
      <c r="J21" s="82"/>
      <c r="K21" s="82">
        <f t="shared" si="5"/>
        <v>66637326</v>
      </c>
      <c r="L21" s="223" t="s">
        <v>143</v>
      </c>
    </row>
    <row r="22" spans="1:12" ht="13.5" customHeight="1">
      <c r="A22" s="80" t="s">
        <v>150</v>
      </c>
      <c r="B22" s="228">
        <f aca="true" t="shared" si="6" ref="B22:J22">SUM(B23:B24,B31)</f>
        <v>1385800705</v>
      </c>
      <c r="C22" s="228">
        <f t="shared" si="6"/>
        <v>2614815001</v>
      </c>
      <c r="D22" s="228">
        <f t="shared" si="6"/>
        <v>624281419</v>
      </c>
      <c r="E22" s="228">
        <f t="shared" si="6"/>
        <v>595251044</v>
      </c>
      <c r="F22" s="99">
        <f t="shared" si="6"/>
        <v>455723072</v>
      </c>
      <c r="G22" s="229">
        <f t="shared" si="6"/>
        <v>967683367</v>
      </c>
      <c r="H22" s="230">
        <f t="shared" si="6"/>
        <v>91631827</v>
      </c>
      <c r="I22" s="228">
        <f t="shared" si="6"/>
        <v>390394728</v>
      </c>
      <c r="J22" s="228">
        <f t="shared" si="6"/>
        <v>70623785</v>
      </c>
      <c r="K22" s="228">
        <f>SUM(K23:K24,K31)</f>
        <v>7196204948</v>
      </c>
      <c r="L22" s="222" t="s">
        <v>150</v>
      </c>
    </row>
    <row r="23" spans="1:12" ht="13.5" customHeight="1">
      <c r="A23" s="84" t="s">
        <v>151</v>
      </c>
      <c r="B23" s="81">
        <v>51743742</v>
      </c>
      <c r="C23" s="82">
        <v>326901391</v>
      </c>
      <c r="D23" s="81">
        <v>188714367</v>
      </c>
      <c r="E23" s="82">
        <v>93806600</v>
      </c>
      <c r="F23" s="86">
        <v>163778927</v>
      </c>
      <c r="G23" s="104">
        <v>58246334</v>
      </c>
      <c r="H23" s="81">
        <v>18655047</v>
      </c>
      <c r="I23" s="83">
        <v>16725834</v>
      </c>
      <c r="J23" s="82">
        <v>1750525</v>
      </c>
      <c r="K23" s="82">
        <f>SUM(B23:J23)</f>
        <v>920322767</v>
      </c>
      <c r="L23" s="223" t="s">
        <v>151</v>
      </c>
    </row>
    <row r="24" spans="1:12" ht="13.5" customHeight="1">
      <c r="A24" s="84" t="s">
        <v>152</v>
      </c>
      <c r="B24" s="82">
        <f aca="true" t="shared" si="7" ref="B24:J24">SUM(B25:B30)</f>
        <v>1116061659</v>
      </c>
      <c r="C24" s="82">
        <f t="shared" si="7"/>
        <v>2234942802</v>
      </c>
      <c r="D24" s="82">
        <f t="shared" si="7"/>
        <v>427023110</v>
      </c>
      <c r="E24" s="82">
        <f t="shared" si="7"/>
        <v>493298938</v>
      </c>
      <c r="F24" s="86">
        <f t="shared" si="7"/>
        <v>288216881</v>
      </c>
      <c r="G24" s="104">
        <f t="shared" si="7"/>
        <v>874493692</v>
      </c>
      <c r="H24" s="217">
        <f t="shared" si="7"/>
        <v>72578192</v>
      </c>
      <c r="I24" s="82">
        <f t="shared" si="7"/>
        <v>324507497</v>
      </c>
      <c r="J24" s="82">
        <f t="shared" si="7"/>
        <v>68873260</v>
      </c>
      <c r="K24" s="82">
        <f>SUM(K25:K30)</f>
        <v>5899996031</v>
      </c>
      <c r="L24" s="223" t="s">
        <v>152</v>
      </c>
    </row>
    <row r="25" spans="1:12" ht="13.5" customHeight="1">
      <c r="A25" s="84" t="s">
        <v>153</v>
      </c>
      <c r="B25" s="81">
        <v>207847957</v>
      </c>
      <c r="C25" s="82">
        <v>426151438</v>
      </c>
      <c r="D25" s="81">
        <v>187167187</v>
      </c>
      <c r="E25" s="82">
        <v>81666171</v>
      </c>
      <c r="F25" s="86">
        <v>139855616</v>
      </c>
      <c r="G25" s="104">
        <v>87652874</v>
      </c>
      <c r="H25" s="81">
        <v>27086560</v>
      </c>
      <c r="I25" s="83">
        <v>33601333</v>
      </c>
      <c r="J25" s="82">
        <v>4903740</v>
      </c>
      <c r="K25" s="82">
        <f aca="true" t="shared" si="8" ref="K25:K31">SUM(B25:J25)</f>
        <v>1195932876</v>
      </c>
      <c r="L25" s="223" t="s">
        <v>153</v>
      </c>
    </row>
    <row r="26" spans="1:12" ht="13.5" customHeight="1">
      <c r="A26" s="84" t="s">
        <v>154</v>
      </c>
      <c r="B26" s="81">
        <v>186047251</v>
      </c>
      <c r="C26" s="82">
        <v>330999253</v>
      </c>
      <c r="D26" s="81">
        <v>97696033</v>
      </c>
      <c r="E26" s="82">
        <v>64397285</v>
      </c>
      <c r="F26" s="86">
        <v>68862068</v>
      </c>
      <c r="G26" s="104">
        <v>152311273</v>
      </c>
      <c r="H26" s="81">
        <v>24509634</v>
      </c>
      <c r="I26" s="83">
        <v>84114366</v>
      </c>
      <c r="J26" s="82">
        <v>24049615</v>
      </c>
      <c r="K26" s="82">
        <f t="shared" si="8"/>
        <v>1032986778</v>
      </c>
      <c r="L26" s="223" t="s">
        <v>154</v>
      </c>
    </row>
    <row r="27" spans="1:12" ht="13.5" customHeight="1">
      <c r="A27" s="84" t="s">
        <v>155</v>
      </c>
      <c r="B27" s="81">
        <v>67250463</v>
      </c>
      <c r="C27" s="82">
        <v>1050050070</v>
      </c>
      <c r="D27" s="81">
        <v>63767062</v>
      </c>
      <c r="E27" s="82">
        <v>58360236</v>
      </c>
      <c r="F27" s="86">
        <v>35409150</v>
      </c>
      <c r="G27" s="104">
        <v>153987320</v>
      </c>
      <c r="H27" s="81">
        <v>11796545</v>
      </c>
      <c r="I27" s="83">
        <v>61286909</v>
      </c>
      <c r="J27" s="82">
        <v>14869746</v>
      </c>
      <c r="K27" s="82">
        <f t="shared" si="8"/>
        <v>1516777501</v>
      </c>
      <c r="L27" s="223" t="s">
        <v>155</v>
      </c>
    </row>
    <row r="28" spans="1:12" ht="13.5" customHeight="1">
      <c r="A28" s="84" t="s">
        <v>156</v>
      </c>
      <c r="B28" s="83">
        <v>580454388</v>
      </c>
      <c r="C28" s="82">
        <v>360698328</v>
      </c>
      <c r="D28" s="81">
        <v>47246610</v>
      </c>
      <c r="E28" s="82">
        <v>27832881</v>
      </c>
      <c r="F28" s="86">
        <v>31976969</v>
      </c>
      <c r="G28" s="104">
        <v>428335611</v>
      </c>
      <c r="H28" s="81">
        <v>7079763</v>
      </c>
      <c r="I28" s="83">
        <v>117105378</v>
      </c>
      <c r="J28" s="82">
        <v>23218407</v>
      </c>
      <c r="K28" s="82">
        <f t="shared" si="8"/>
        <v>1623948335</v>
      </c>
      <c r="L28" s="223" t="s">
        <v>156</v>
      </c>
    </row>
    <row r="29" spans="1:12" ht="13.5" customHeight="1">
      <c r="A29" s="85" t="s">
        <v>157</v>
      </c>
      <c r="B29" s="81">
        <v>1510883</v>
      </c>
      <c r="C29" s="82">
        <v>5361580</v>
      </c>
      <c r="D29" s="81"/>
      <c r="E29" s="82"/>
      <c r="F29" s="86">
        <v>1254879</v>
      </c>
      <c r="G29" s="104"/>
      <c r="H29" s="81"/>
      <c r="I29" s="83"/>
      <c r="J29" s="82">
        <v>347710</v>
      </c>
      <c r="K29" s="82">
        <f t="shared" si="8"/>
        <v>8475052</v>
      </c>
      <c r="L29" s="224" t="s">
        <v>157</v>
      </c>
    </row>
    <row r="30" spans="1:12" ht="13.5" customHeight="1">
      <c r="A30" s="84" t="s">
        <v>143</v>
      </c>
      <c r="B30" s="81">
        <v>72950717</v>
      </c>
      <c r="C30" s="82">
        <v>61682133</v>
      </c>
      <c r="D30" s="81">
        <v>31146218</v>
      </c>
      <c r="E30" s="82">
        <v>261042365</v>
      </c>
      <c r="F30" s="86">
        <v>10858199</v>
      </c>
      <c r="G30" s="104">
        <v>52206614</v>
      </c>
      <c r="H30" s="81">
        <v>2105690</v>
      </c>
      <c r="I30" s="83">
        <v>28399511</v>
      </c>
      <c r="J30" s="82">
        <v>1484042</v>
      </c>
      <c r="K30" s="82">
        <f t="shared" si="8"/>
        <v>521875489</v>
      </c>
      <c r="L30" s="223" t="s">
        <v>143</v>
      </c>
    </row>
    <row r="31" spans="1:12" ht="13.5" customHeight="1">
      <c r="A31" s="84" t="s">
        <v>158</v>
      </c>
      <c r="B31" s="81">
        <v>217995304</v>
      </c>
      <c r="C31" s="82">
        <v>52970808</v>
      </c>
      <c r="D31" s="81">
        <v>8543942</v>
      </c>
      <c r="E31" s="82">
        <v>8145506</v>
      </c>
      <c r="F31" s="86">
        <v>3727264</v>
      </c>
      <c r="G31" s="104">
        <v>34943341</v>
      </c>
      <c r="H31" s="81">
        <v>398588</v>
      </c>
      <c r="I31" s="83">
        <v>49161397</v>
      </c>
      <c r="J31" s="82"/>
      <c r="K31" s="82">
        <f t="shared" si="8"/>
        <v>375886150</v>
      </c>
      <c r="L31" s="223" t="s">
        <v>158</v>
      </c>
    </row>
    <row r="32" spans="1:12" ht="13.5" customHeight="1">
      <c r="A32" s="80" t="s">
        <v>159</v>
      </c>
      <c r="B32" s="228">
        <f aca="true" t="shared" si="9" ref="B32:J32">SUM(B33,B48)</f>
        <v>1634240705</v>
      </c>
      <c r="C32" s="228">
        <f t="shared" si="9"/>
        <v>2847140441</v>
      </c>
      <c r="D32" s="228">
        <f t="shared" si="9"/>
        <v>933716309</v>
      </c>
      <c r="E32" s="228">
        <f t="shared" si="9"/>
        <v>711238622</v>
      </c>
      <c r="F32" s="99">
        <f t="shared" si="9"/>
        <v>626211177</v>
      </c>
      <c r="G32" s="229">
        <f t="shared" si="9"/>
        <v>1095134571</v>
      </c>
      <c r="H32" s="230">
        <f t="shared" si="9"/>
        <v>163574897</v>
      </c>
      <c r="I32" s="228">
        <f t="shared" si="9"/>
        <v>522897337</v>
      </c>
      <c r="J32" s="228">
        <f t="shared" si="9"/>
        <v>108156250</v>
      </c>
      <c r="K32" s="228">
        <f>SUM(K33,K48)</f>
        <v>8642310309</v>
      </c>
      <c r="L32" s="222" t="s">
        <v>159</v>
      </c>
    </row>
    <row r="33" spans="1:12" ht="13.5" customHeight="1">
      <c r="A33" s="80" t="s">
        <v>160</v>
      </c>
      <c r="B33" s="228">
        <f aca="true" t="shared" si="10" ref="B33:J33">SUM(B34,B42)</f>
        <v>956455928</v>
      </c>
      <c r="C33" s="228">
        <f t="shared" si="10"/>
        <v>1649321182</v>
      </c>
      <c r="D33" s="228">
        <f t="shared" si="10"/>
        <v>116587097</v>
      </c>
      <c r="E33" s="228">
        <f t="shared" si="10"/>
        <v>311989925</v>
      </c>
      <c r="F33" s="99">
        <f t="shared" si="10"/>
        <v>107865075</v>
      </c>
      <c r="G33" s="229">
        <f t="shared" si="10"/>
        <v>584993373</v>
      </c>
      <c r="H33" s="230">
        <f t="shared" si="10"/>
        <v>49355642</v>
      </c>
      <c r="I33" s="228">
        <f t="shared" si="10"/>
        <v>177037956</v>
      </c>
      <c r="J33" s="228">
        <f t="shared" si="10"/>
        <v>42817922</v>
      </c>
      <c r="K33" s="228">
        <f>SUM(K34,K42)</f>
        <v>3996424100</v>
      </c>
      <c r="L33" s="222" t="s">
        <v>160</v>
      </c>
    </row>
    <row r="34" spans="1:12" ht="13.5" customHeight="1">
      <c r="A34" s="84" t="s">
        <v>161</v>
      </c>
      <c r="B34" s="82">
        <f aca="true" t="shared" si="11" ref="B34:J34">SUM(B35:B41)</f>
        <v>241002542</v>
      </c>
      <c r="C34" s="82">
        <f t="shared" si="11"/>
        <v>1270064120</v>
      </c>
      <c r="D34" s="82">
        <f t="shared" si="11"/>
        <v>99091237</v>
      </c>
      <c r="E34" s="82">
        <f t="shared" si="11"/>
        <v>209281965</v>
      </c>
      <c r="F34" s="86">
        <f t="shared" si="11"/>
        <v>57854008</v>
      </c>
      <c r="G34" s="104">
        <f t="shared" si="11"/>
        <v>247894361</v>
      </c>
      <c r="H34" s="217">
        <f t="shared" si="11"/>
        <v>35877381</v>
      </c>
      <c r="I34" s="82">
        <f t="shared" si="11"/>
        <v>114449248</v>
      </c>
      <c r="J34" s="82">
        <f t="shared" si="11"/>
        <v>35892417</v>
      </c>
      <c r="K34" s="82">
        <f>SUM(K35:K41)</f>
        <v>2311407279</v>
      </c>
      <c r="L34" s="223" t="s">
        <v>161</v>
      </c>
    </row>
    <row r="35" spans="1:12" ht="13.5" customHeight="1">
      <c r="A35" s="84" t="s">
        <v>162</v>
      </c>
      <c r="B35" s="81">
        <v>31716177</v>
      </c>
      <c r="C35" s="82">
        <v>179000370</v>
      </c>
      <c r="D35" s="81">
        <v>60561125</v>
      </c>
      <c r="E35" s="82">
        <v>27340036</v>
      </c>
      <c r="F35" s="86">
        <v>14196910</v>
      </c>
      <c r="G35" s="104">
        <v>64222479</v>
      </c>
      <c r="H35" s="81">
        <v>8369207</v>
      </c>
      <c r="I35" s="83">
        <v>41719435</v>
      </c>
      <c r="J35" s="83">
        <v>2860752</v>
      </c>
      <c r="K35" s="82">
        <f aca="true" t="shared" si="12" ref="K35:K41">SUM(B35:J35)</f>
        <v>429986491</v>
      </c>
      <c r="L35" s="223" t="s">
        <v>162</v>
      </c>
    </row>
    <row r="36" spans="1:12" ht="13.5" customHeight="1">
      <c r="A36" s="85" t="s">
        <v>163</v>
      </c>
      <c r="B36" s="81">
        <v>27676363</v>
      </c>
      <c r="C36" s="82">
        <v>110984934</v>
      </c>
      <c r="D36" s="81"/>
      <c r="E36" s="82">
        <v>73524378</v>
      </c>
      <c r="F36" s="86">
        <v>7826846</v>
      </c>
      <c r="G36" s="104">
        <v>11586264</v>
      </c>
      <c r="H36" s="81">
        <v>11640047</v>
      </c>
      <c r="I36" s="83">
        <v>40000000</v>
      </c>
      <c r="J36" s="83">
        <v>26050000</v>
      </c>
      <c r="K36" s="82">
        <f t="shared" si="12"/>
        <v>309288832</v>
      </c>
      <c r="L36" s="224" t="s">
        <v>163</v>
      </c>
    </row>
    <row r="37" spans="1:12" ht="13.5" customHeight="1">
      <c r="A37" s="84" t="s">
        <v>164</v>
      </c>
      <c r="B37" s="81">
        <v>18154128</v>
      </c>
      <c r="C37" s="82">
        <v>63510133</v>
      </c>
      <c r="D37" s="81">
        <v>2775768</v>
      </c>
      <c r="E37" s="82">
        <v>44025229</v>
      </c>
      <c r="F37" s="86">
        <v>15253864</v>
      </c>
      <c r="G37" s="104">
        <v>34615114</v>
      </c>
      <c r="H37" s="81">
        <v>1452366</v>
      </c>
      <c r="I37" s="83">
        <v>26933095</v>
      </c>
      <c r="J37" s="83">
        <v>1110431</v>
      </c>
      <c r="K37" s="82">
        <f t="shared" si="12"/>
        <v>207830128</v>
      </c>
      <c r="L37" s="223" t="s">
        <v>164</v>
      </c>
    </row>
    <row r="38" spans="1:12" ht="13.5" customHeight="1">
      <c r="A38" s="84" t="s">
        <v>165</v>
      </c>
      <c r="B38" s="81">
        <v>8892291</v>
      </c>
      <c r="C38" s="82">
        <v>23358461</v>
      </c>
      <c r="D38" s="81">
        <v>5411626</v>
      </c>
      <c r="E38" s="82">
        <v>7902868</v>
      </c>
      <c r="F38" s="86">
        <v>3188067</v>
      </c>
      <c r="G38" s="104">
        <v>6791911</v>
      </c>
      <c r="H38" s="81">
        <v>1311271</v>
      </c>
      <c r="I38" s="83">
        <v>3160512</v>
      </c>
      <c r="J38" s="83">
        <v>203106</v>
      </c>
      <c r="K38" s="82">
        <f t="shared" si="12"/>
        <v>60220113</v>
      </c>
      <c r="L38" s="223" t="s">
        <v>165</v>
      </c>
    </row>
    <row r="39" spans="1:12" ht="13.5" customHeight="1">
      <c r="A39" s="84" t="s">
        <v>166</v>
      </c>
      <c r="B39" s="81">
        <v>2114805</v>
      </c>
      <c r="C39" s="82">
        <v>1006706</v>
      </c>
      <c r="D39" s="81">
        <v>1282603</v>
      </c>
      <c r="E39" s="82">
        <v>20187804</v>
      </c>
      <c r="F39" s="86">
        <v>1149586</v>
      </c>
      <c r="G39" s="104">
        <v>1255909</v>
      </c>
      <c r="H39" s="81">
        <v>244705</v>
      </c>
      <c r="I39" s="83">
        <v>550513</v>
      </c>
      <c r="J39" s="83">
        <v>2679</v>
      </c>
      <c r="K39" s="82">
        <f t="shared" si="12"/>
        <v>27795310</v>
      </c>
      <c r="L39" s="223" t="s">
        <v>166</v>
      </c>
    </row>
    <row r="40" spans="1:12" ht="13.5" customHeight="1">
      <c r="A40" s="85" t="s">
        <v>167</v>
      </c>
      <c r="B40" s="81">
        <v>6075943</v>
      </c>
      <c r="C40" s="82">
        <v>2546942</v>
      </c>
      <c r="D40" s="81">
        <v>18954712</v>
      </c>
      <c r="E40" s="82">
        <v>889232</v>
      </c>
      <c r="F40" s="86">
        <v>3352959</v>
      </c>
      <c r="G40" s="104">
        <v>1671472</v>
      </c>
      <c r="H40" s="81">
        <v>2730351</v>
      </c>
      <c r="I40" s="83">
        <v>105320</v>
      </c>
      <c r="J40" s="83">
        <v>2011860</v>
      </c>
      <c r="K40" s="82">
        <f t="shared" si="12"/>
        <v>38338791</v>
      </c>
      <c r="L40" s="224" t="s">
        <v>167</v>
      </c>
    </row>
    <row r="41" spans="1:12" ht="13.5" customHeight="1">
      <c r="A41" s="84" t="s">
        <v>143</v>
      </c>
      <c r="B41" s="81">
        <v>146372835</v>
      </c>
      <c r="C41" s="82">
        <v>889656574</v>
      </c>
      <c r="D41" s="81">
        <v>10105403</v>
      </c>
      <c r="E41" s="82">
        <v>35412418</v>
      </c>
      <c r="F41" s="86">
        <v>12885776</v>
      </c>
      <c r="G41" s="104">
        <v>127751212</v>
      </c>
      <c r="H41" s="81">
        <v>10129434</v>
      </c>
      <c r="I41" s="83">
        <v>1980373</v>
      </c>
      <c r="J41" s="83">
        <v>3653589</v>
      </c>
      <c r="K41" s="82">
        <f t="shared" si="12"/>
        <v>1237947614</v>
      </c>
      <c r="L41" s="223" t="s">
        <v>143</v>
      </c>
    </row>
    <row r="42" spans="1:12" ht="13.5" customHeight="1">
      <c r="A42" s="84" t="s">
        <v>168</v>
      </c>
      <c r="B42" s="82">
        <f aca="true" t="shared" si="13" ref="B42:J42">SUM(B43:B47)</f>
        <v>715453386</v>
      </c>
      <c r="C42" s="82">
        <f t="shared" si="13"/>
        <v>379257062</v>
      </c>
      <c r="D42" s="82">
        <f t="shared" si="13"/>
        <v>17495860</v>
      </c>
      <c r="E42" s="82">
        <f t="shared" si="13"/>
        <v>102707960</v>
      </c>
      <c r="F42" s="86">
        <f t="shared" si="13"/>
        <v>50011067</v>
      </c>
      <c r="G42" s="104">
        <f t="shared" si="13"/>
        <v>337099012</v>
      </c>
      <c r="H42" s="217">
        <f t="shared" si="13"/>
        <v>13478261</v>
      </c>
      <c r="I42" s="82">
        <f t="shared" si="13"/>
        <v>62588708</v>
      </c>
      <c r="J42" s="82">
        <f t="shared" si="13"/>
        <v>6925505</v>
      </c>
      <c r="K42" s="82">
        <f>SUM(K43:K47)</f>
        <v>1685016821</v>
      </c>
      <c r="L42" s="223" t="s">
        <v>168</v>
      </c>
    </row>
    <row r="43" spans="1:12" ht="13.5" customHeight="1">
      <c r="A43" s="84" t="s">
        <v>169</v>
      </c>
      <c r="B43" s="81"/>
      <c r="C43" s="82"/>
      <c r="D43" s="81"/>
      <c r="E43" s="82">
        <v>40000000</v>
      </c>
      <c r="F43" s="86"/>
      <c r="G43" s="104">
        <v>229588171</v>
      </c>
      <c r="H43" s="81"/>
      <c r="I43" s="83"/>
      <c r="J43" s="82"/>
      <c r="K43" s="82">
        <f>SUM(B43:J43)</f>
        <v>269588171</v>
      </c>
      <c r="L43" s="223" t="s">
        <v>169</v>
      </c>
    </row>
    <row r="44" spans="1:12" ht="13.5" customHeight="1">
      <c r="A44" s="85" t="s">
        <v>170</v>
      </c>
      <c r="B44" s="81">
        <v>680906786</v>
      </c>
      <c r="C44" s="82">
        <v>216561219</v>
      </c>
      <c r="D44" s="81">
        <v>7067409</v>
      </c>
      <c r="E44" s="82">
        <v>11963950</v>
      </c>
      <c r="F44" s="86">
        <v>24845200</v>
      </c>
      <c r="G44" s="104">
        <v>48598610</v>
      </c>
      <c r="H44" s="81">
        <v>354675</v>
      </c>
      <c r="I44" s="83">
        <v>11595805</v>
      </c>
      <c r="J44" s="82">
        <v>136699</v>
      </c>
      <c r="K44" s="82">
        <f>SUM(B44:J44)</f>
        <v>1002030353</v>
      </c>
      <c r="L44" s="224" t="s">
        <v>170</v>
      </c>
    </row>
    <row r="45" spans="1:12" ht="13.5" customHeight="1">
      <c r="A45" s="85" t="s">
        <v>171</v>
      </c>
      <c r="B45" s="81"/>
      <c r="C45" s="82"/>
      <c r="D45" s="81"/>
      <c r="E45" s="82"/>
      <c r="F45" s="86">
        <v>3472305</v>
      </c>
      <c r="G45" s="104">
        <v>5286394</v>
      </c>
      <c r="H45" s="81"/>
      <c r="I45" s="83"/>
      <c r="J45" s="82"/>
      <c r="K45" s="82">
        <f>SUM(B45:J45)</f>
        <v>8758699</v>
      </c>
      <c r="L45" s="224" t="s">
        <v>171</v>
      </c>
    </row>
    <row r="46" spans="1:12" ht="13.5" customHeight="1">
      <c r="A46" s="101" t="s">
        <v>172</v>
      </c>
      <c r="B46" s="81"/>
      <c r="C46" s="82">
        <v>7889775</v>
      </c>
      <c r="D46" s="81"/>
      <c r="E46" s="82"/>
      <c r="F46" s="86"/>
      <c r="G46" s="104"/>
      <c r="H46" s="81"/>
      <c r="I46" s="83"/>
      <c r="J46" s="82"/>
      <c r="K46" s="82">
        <f>SUM(B46:J46)</f>
        <v>7889775</v>
      </c>
      <c r="L46" s="226" t="s">
        <v>172</v>
      </c>
    </row>
    <row r="47" spans="1:12" ht="13.5" customHeight="1">
      <c r="A47" s="84" t="s">
        <v>143</v>
      </c>
      <c r="B47" s="81">
        <v>34546600</v>
      </c>
      <c r="C47" s="82">
        <v>154806068</v>
      </c>
      <c r="D47" s="81">
        <v>10428451</v>
      </c>
      <c r="E47" s="82">
        <v>50744010</v>
      </c>
      <c r="F47" s="86">
        <v>21693562</v>
      </c>
      <c r="G47" s="104">
        <v>53625837</v>
      </c>
      <c r="H47" s="81">
        <v>13123586</v>
      </c>
      <c r="I47" s="83">
        <v>50992903</v>
      </c>
      <c r="J47" s="82">
        <v>6788806</v>
      </c>
      <c r="K47" s="82">
        <f>SUM(B47:J47)</f>
        <v>396749823</v>
      </c>
      <c r="L47" s="223" t="s">
        <v>143</v>
      </c>
    </row>
    <row r="48" spans="1:12" ht="13.5" customHeight="1">
      <c r="A48" s="80" t="s">
        <v>173</v>
      </c>
      <c r="B48" s="228">
        <f aca="true" t="shared" si="14" ref="B48:J48">SUM(B49:B52)</f>
        <v>677784777</v>
      </c>
      <c r="C48" s="228">
        <f t="shared" si="14"/>
        <v>1197819259</v>
      </c>
      <c r="D48" s="228">
        <f t="shared" si="14"/>
        <v>817129212</v>
      </c>
      <c r="E48" s="228">
        <f t="shared" si="14"/>
        <v>399248697</v>
      </c>
      <c r="F48" s="99">
        <f t="shared" si="14"/>
        <v>518346102</v>
      </c>
      <c r="G48" s="229">
        <f t="shared" si="14"/>
        <v>510141198</v>
      </c>
      <c r="H48" s="230">
        <f t="shared" si="14"/>
        <v>114219255</v>
      </c>
      <c r="I48" s="228">
        <f t="shared" si="14"/>
        <v>345859381</v>
      </c>
      <c r="J48" s="228">
        <f t="shared" si="14"/>
        <v>65338328</v>
      </c>
      <c r="K48" s="228">
        <f>SUM(K49:K52)</f>
        <v>4645886209</v>
      </c>
      <c r="L48" s="222" t="s">
        <v>190</v>
      </c>
    </row>
    <row r="49" spans="1:12" ht="13.5" customHeight="1">
      <c r="A49" s="84" t="s">
        <v>174</v>
      </c>
      <c r="B49" s="81">
        <v>50000000</v>
      </c>
      <c r="C49" s="82">
        <v>1810845825</v>
      </c>
      <c r="D49" s="81">
        <v>37726565</v>
      </c>
      <c r="E49" s="82">
        <v>36720000</v>
      </c>
      <c r="F49" s="86">
        <v>23694645</v>
      </c>
      <c r="G49" s="104">
        <v>104180055</v>
      </c>
      <c r="H49" s="81">
        <v>19789030</v>
      </c>
      <c r="I49" s="83">
        <v>221737035</v>
      </c>
      <c r="J49" s="82">
        <v>11142980</v>
      </c>
      <c r="K49" s="82">
        <f>SUM(B49:J49)</f>
        <v>2315836135</v>
      </c>
      <c r="L49" s="223" t="s">
        <v>174</v>
      </c>
    </row>
    <row r="50" spans="1:12" ht="13.5" customHeight="1">
      <c r="A50" s="84" t="s">
        <v>175</v>
      </c>
      <c r="B50" s="81">
        <v>494664514</v>
      </c>
      <c r="C50" s="82"/>
      <c r="D50" s="81">
        <v>361949633</v>
      </c>
      <c r="E50" s="82">
        <v>209898660</v>
      </c>
      <c r="F50" s="86">
        <v>239529736</v>
      </c>
      <c r="G50" s="104">
        <v>234788077</v>
      </c>
      <c r="H50" s="81">
        <v>30548139</v>
      </c>
      <c r="I50" s="83"/>
      <c r="J50" s="82">
        <v>26850249</v>
      </c>
      <c r="K50" s="82">
        <f>SUM(B50:J50)</f>
        <v>1598229008</v>
      </c>
      <c r="L50" s="223" t="s">
        <v>175</v>
      </c>
    </row>
    <row r="51" spans="1:12" ht="13.5" customHeight="1">
      <c r="A51" s="84" t="s">
        <v>176</v>
      </c>
      <c r="B51" s="81">
        <v>133120263</v>
      </c>
      <c r="C51" s="82">
        <v>-1407068084</v>
      </c>
      <c r="D51" s="81">
        <v>418971171</v>
      </c>
      <c r="E51" s="82">
        <v>188377318</v>
      </c>
      <c r="F51" s="86">
        <v>250630938</v>
      </c>
      <c r="G51" s="104">
        <v>171774175</v>
      </c>
      <c r="H51" s="87">
        <v>72103756</v>
      </c>
      <c r="I51" s="89">
        <v>130559499</v>
      </c>
      <c r="J51" s="88">
        <v>27345099</v>
      </c>
      <c r="K51" s="82">
        <f>SUM(B51:J51)</f>
        <v>-14185865</v>
      </c>
      <c r="L51" s="223" t="s">
        <v>176</v>
      </c>
    </row>
    <row r="52" spans="1:12" ht="13.5" customHeight="1">
      <c r="A52" s="84" t="s">
        <v>177</v>
      </c>
      <c r="B52" s="87"/>
      <c r="C52" s="88">
        <v>794041518</v>
      </c>
      <c r="D52" s="81">
        <v>-1518157</v>
      </c>
      <c r="E52" s="82">
        <v>-35747281</v>
      </c>
      <c r="F52" s="216">
        <v>4490783</v>
      </c>
      <c r="G52" s="220">
        <v>-601109</v>
      </c>
      <c r="H52" s="87">
        <v>-8221670</v>
      </c>
      <c r="I52" s="83">
        <v>-6437153</v>
      </c>
      <c r="J52" s="82"/>
      <c r="K52" s="82">
        <f>SUM(B52:J52)</f>
        <v>746006931</v>
      </c>
      <c r="L52" s="223" t="s">
        <v>177</v>
      </c>
    </row>
    <row r="53" spans="1:12" ht="13.5" customHeight="1" thickBot="1">
      <c r="A53" s="100" t="s">
        <v>178</v>
      </c>
      <c r="B53" s="231">
        <v>46336152</v>
      </c>
      <c r="C53" s="232">
        <v>83211510</v>
      </c>
      <c r="D53" s="233">
        <v>108105533</v>
      </c>
      <c r="E53" s="234">
        <v>29035255</v>
      </c>
      <c r="F53" s="235">
        <v>10746578</v>
      </c>
      <c r="G53" s="236">
        <v>43944261</v>
      </c>
      <c r="H53" s="237">
        <v>6578170</v>
      </c>
      <c r="I53" s="232">
        <v>19926955</v>
      </c>
      <c r="J53" s="234">
        <v>11911505</v>
      </c>
      <c r="K53" s="234">
        <f>SUM(B53:J53)</f>
        <v>359795919</v>
      </c>
      <c r="L53" s="227" t="s">
        <v>189</v>
      </c>
    </row>
    <row r="54" ht="18" customHeight="1"/>
  </sheetData>
  <mergeCells count="4">
    <mergeCell ref="A1:F1"/>
    <mergeCell ref="A2:F2"/>
    <mergeCell ref="G1:L1"/>
    <mergeCell ref="G2:L2"/>
  </mergeCells>
  <printOptions horizontalCentered="1"/>
  <pageMargins left="0" right="0" top="0.3937007874015748" bottom="0" header="0.1968503937007874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1"/>
  <dimension ref="A1:AD37"/>
  <sheetViews>
    <sheetView showZeros="0" view="pageBreakPreview" zoomScale="125" zoomScaleSheetLayoutView="125" workbookViewId="0" topLeftCell="A28">
      <selection activeCell="E42" sqref="E42"/>
    </sheetView>
  </sheetViews>
  <sheetFormatPr defaultColWidth="9.00390625" defaultRowHeight="14.25"/>
  <cols>
    <col min="1" max="1" width="5.75390625" style="37" customWidth="1"/>
    <col min="2" max="3" width="2.50390625" style="37" customWidth="1"/>
    <col min="4" max="27" width="6.75390625" style="37" customWidth="1"/>
    <col min="28" max="30" width="7.75390625" style="37" customWidth="1"/>
    <col min="31" max="16384" width="8.75390625" style="37" customWidth="1"/>
  </cols>
  <sheetData>
    <row r="1" spans="1:30" s="92" customFormat="1" ht="30" customHeight="1">
      <c r="A1" s="149" t="s">
        <v>62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150" t="s">
        <v>61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29" ht="19.5" customHeight="1" thickBot="1">
      <c r="A2" s="12" t="s">
        <v>6</v>
      </c>
      <c r="AC2" s="35" t="s">
        <v>55</v>
      </c>
    </row>
    <row r="3" spans="1:30" ht="24" customHeight="1">
      <c r="A3" s="72" t="s">
        <v>1</v>
      </c>
      <c r="B3" s="57" t="s">
        <v>56</v>
      </c>
      <c r="C3" s="39"/>
      <c r="D3" s="65">
        <v>1</v>
      </c>
      <c r="E3" s="21"/>
      <c r="F3" s="65">
        <v>2</v>
      </c>
      <c r="G3" s="21"/>
      <c r="H3" s="65">
        <v>3</v>
      </c>
      <c r="I3" s="21"/>
      <c r="J3" s="65">
        <v>4</v>
      </c>
      <c r="K3" s="21"/>
      <c r="L3" s="65">
        <v>5</v>
      </c>
      <c r="M3" s="21"/>
      <c r="N3" s="65">
        <v>6</v>
      </c>
      <c r="O3" s="21"/>
      <c r="P3" s="70">
        <v>7</v>
      </c>
      <c r="Q3" s="15" t="s">
        <v>57</v>
      </c>
      <c r="R3" s="65">
        <v>8</v>
      </c>
      <c r="S3" s="21"/>
      <c r="T3" s="65">
        <v>9</v>
      </c>
      <c r="U3" s="21"/>
      <c r="V3" s="65">
        <v>10</v>
      </c>
      <c r="W3" s="21"/>
      <c r="X3" s="65">
        <v>11</v>
      </c>
      <c r="Y3" s="21"/>
      <c r="Z3" s="65">
        <v>12</v>
      </c>
      <c r="AA3" s="15"/>
      <c r="AB3" s="106" t="s">
        <v>29</v>
      </c>
      <c r="AC3" s="106"/>
      <c r="AD3" s="107"/>
    </row>
    <row r="4" spans="1:30" s="76" customFormat="1" ht="24" customHeight="1">
      <c r="A4" s="53" t="s">
        <v>30</v>
      </c>
      <c r="B4" s="38" t="s">
        <v>5</v>
      </c>
      <c r="C4" s="71"/>
      <c r="D4" s="54" t="s">
        <v>31</v>
      </c>
      <c r="E4" s="54" t="s">
        <v>32</v>
      </c>
      <c r="F4" s="54" t="s">
        <v>31</v>
      </c>
      <c r="G4" s="54" t="s">
        <v>32</v>
      </c>
      <c r="H4" s="54" t="s">
        <v>31</v>
      </c>
      <c r="I4" s="54" t="s">
        <v>32</v>
      </c>
      <c r="J4" s="54" t="s">
        <v>31</v>
      </c>
      <c r="K4" s="54" t="s">
        <v>32</v>
      </c>
      <c r="L4" s="54" t="s">
        <v>31</v>
      </c>
      <c r="M4" s="54" t="s">
        <v>32</v>
      </c>
      <c r="N4" s="54" t="s">
        <v>31</v>
      </c>
      <c r="O4" s="54" t="s">
        <v>32</v>
      </c>
      <c r="P4" s="56" t="s">
        <v>31</v>
      </c>
      <c r="Q4" s="61" t="s">
        <v>32</v>
      </c>
      <c r="R4" s="54" t="s">
        <v>31</v>
      </c>
      <c r="S4" s="54" t="s">
        <v>32</v>
      </c>
      <c r="T4" s="54" t="s">
        <v>31</v>
      </c>
      <c r="U4" s="54" t="s">
        <v>32</v>
      </c>
      <c r="V4" s="54" t="s">
        <v>31</v>
      </c>
      <c r="W4" s="54" t="s">
        <v>32</v>
      </c>
      <c r="X4" s="54" t="s">
        <v>31</v>
      </c>
      <c r="Y4" s="54" t="s">
        <v>32</v>
      </c>
      <c r="Z4" s="54" t="s">
        <v>31</v>
      </c>
      <c r="AA4" s="74" t="s">
        <v>32</v>
      </c>
      <c r="AB4" s="108" t="s">
        <v>31</v>
      </c>
      <c r="AC4" s="109" t="s">
        <v>32</v>
      </c>
      <c r="AD4" s="105" t="s">
        <v>91</v>
      </c>
    </row>
    <row r="5" spans="1:30" ht="22.5" customHeight="1">
      <c r="A5" s="58"/>
      <c r="B5" s="59" t="s">
        <v>58</v>
      </c>
      <c r="C5" s="60"/>
      <c r="D5" s="44">
        <v>2240440</v>
      </c>
      <c r="E5" s="44">
        <v>151862</v>
      </c>
      <c r="F5" s="44">
        <v>2624071</v>
      </c>
      <c r="G5" s="44">
        <v>195347</v>
      </c>
      <c r="H5" s="44">
        <v>3218363</v>
      </c>
      <c r="I5" s="44">
        <v>61937</v>
      </c>
      <c r="J5" s="44">
        <v>3139909</v>
      </c>
      <c r="K5" s="44">
        <v>254042</v>
      </c>
      <c r="L5" s="44">
        <v>2833800</v>
      </c>
      <c r="M5" s="44">
        <v>281562</v>
      </c>
      <c r="N5" s="44">
        <v>2803571</v>
      </c>
      <c r="O5" s="44">
        <v>147352</v>
      </c>
      <c r="P5" s="46">
        <v>2340440</v>
      </c>
      <c r="Q5" s="66">
        <v>319182</v>
      </c>
      <c r="R5" s="44">
        <v>2771220</v>
      </c>
      <c r="S5" s="44">
        <v>181564</v>
      </c>
      <c r="T5" s="44">
        <v>2184566</v>
      </c>
      <c r="U5" s="44">
        <v>165222</v>
      </c>
      <c r="V5" s="44">
        <v>3145685</v>
      </c>
      <c r="W5" s="44">
        <v>196789</v>
      </c>
      <c r="X5" s="44">
        <v>2700166</v>
      </c>
      <c r="Y5" s="44">
        <v>71943</v>
      </c>
      <c r="Z5" s="44">
        <v>2036172</v>
      </c>
      <c r="AA5" s="45">
        <v>241648</v>
      </c>
      <c r="AB5" s="110">
        <v>32038403</v>
      </c>
      <c r="AC5" s="111">
        <v>2268450</v>
      </c>
      <c r="AD5" s="112">
        <v>34306853</v>
      </c>
    </row>
    <row r="6" spans="1:30" ht="22.5" customHeight="1">
      <c r="A6" s="61" t="s">
        <v>33</v>
      </c>
      <c r="B6" s="54" t="s">
        <v>59</v>
      </c>
      <c r="C6" s="55"/>
      <c r="D6" s="47">
        <v>1758314</v>
      </c>
      <c r="E6" s="47">
        <v>112227</v>
      </c>
      <c r="F6" s="47">
        <v>2129115</v>
      </c>
      <c r="G6" s="47">
        <v>111746</v>
      </c>
      <c r="H6" s="47">
        <v>3083633</v>
      </c>
      <c r="I6" s="47">
        <v>208998</v>
      </c>
      <c r="J6" s="47">
        <v>3464776</v>
      </c>
      <c r="K6" s="47">
        <v>260144</v>
      </c>
      <c r="L6" s="47">
        <v>3220935</v>
      </c>
      <c r="M6" s="47">
        <v>202047</v>
      </c>
      <c r="N6" s="47">
        <v>3052011</v>
      </c>
      <c r="O6" s="47">
        <v>263515</v>
      </c>
      <c r="P6" s="49">
        <v>2779648</v>
      </c>
      <c r="Q6" s="67">
        <v>227159</v>
      </c>
      <c r="R6" s="47">
        <v>2878579</v>
      </c>
      <c r="S6" s="47">
        <v>199090</v>
      </c>
      <c r="T6" s="47">
        <v>2315542</v>
      </c>
      <c r="U6" s="47">
        <v>182038</v>
      </c>
      <c r="V6" s="47">
        <v>2007054</v>
      </c>
      <c r="W6" s="47">
        <v>249662</v>
      </c>
      <c r="X6" s="47">
        <v>2689314</v>
      </c>
      <c r="Y6" s="47">
        <v>216650</v>
      </c>
      <c r="Z6" s="47">
        <v>1923669</v>
      </c>
      <c r="AA6" s="48">
        <v>158739</v>
      </c>
      <c r="AB6" s="113">
        <v>31302590</v>
      </c>
      <c r="AC6" s="114">
        <v>2392015</v>
      </c>
      <c r="AD6" s="115">
        <v>33694605</v>
      </c>
    </row>
    <row r="7" spans="1:30" ht="22.5" customHeight="1">
      <c r="A7" s="62"/>
      <c r="B7" s="63" t="s">
        <v>60</v>
      </c>
      <c r="C7" s="64"/>
      <c r="D7" s="50">
        <v>1589597</v>
      </c>
      <c r="E7" s="50">
        <v>167087</v>
      </c>
      <c r="F7" s="50">
        <v>2084553</v>
      </c>
      <c r="G7" s="50">
        <v>250688</v>
      </c>
      <c r="H7" s="50">
        <v>2219283</v>
      </c>
      <c r="I7" s="50">
        <v>103627</v>
      </c>
      <c r="J7" s="50">
        <v>1894416</v>
      </c>
      <c r="K7" s="50">
        <v>97525</v>
      </c>
      <c r="L7" s="50">
        <v>1507281</v>
      </c>
      <c r="M7" s="50">
        <v>177040</v>
      </c>
      <c r="N7" s="50">
        <v>1258841</v>
      </c>
      <c r="O7" s="50">
        <v>60877</v>
      </c>
      <c r="P7" s="52">
        <v>819633</v>
      </c>
      <c r="Q7" s="68">
        <v>152900</v>
      </c>
      <c r="R7" s="50">
        <v>712274</v>
      </c>
      <c r="S7" s="50">
        <v>135374</v>
      </c>
      <c r="T7" s="50">
        <v>580798</v>
      </c>
      <c r="U7" s="50">
        <v>118558</v>
      </c>
      <c r="V7" s="50">
        <v>481499</v>
      </c>
      <c r="W7" s="50">
        <v>65685</v>
      </c>
      <c r="X7" s="50">
        <v>492351</v>
      </c>
      <c r="Y7" s="50">
        <v>-79022</v>
      </c>
      <c r="Z7" s="50">
        <v>604854</v>
      </c>
      <c r="AA7" s="51">
        <v>3887</v>
      </c>
      <c r="AB7" s="116"/>
      <c r="AC7" s="117"/>
      <c r="AD7" s="118"/>
    </row>
    <row r="8" spans="1:30" ht="22.5" customHeight="1">
      <c r="A8" s="61"/>
      <c r="B8" s="54" t="s">
        <v>58</v>
      </c>
      <c r="C8" s="55"/>
      <c r="D8" s="47">
        <v>0</v>
      </c>
      <c r="E8" s="47">
        <v>0</v>
      </c>
      <c r="F8" s="47">
        <v>0</v>
      </c>
      <c r="G8" s="47">
        <v>650</v>
      </c>
      <c r="H8" s="47">
        <v>0</v>
      </c>
      <c r="I8" s="47">
        <v>2600</v>
      </c>
      <c r="J8" s="47">
        <v>0</v>
      </c>
      <c r="K8" s="47">
        <v>4750</v>
      </c>
      <c r="L8" s="47">
        <v>0</v>
      </c>
      <c r="M8" s="47">
        <v>7657</v>
      </c>
      <c r="N8" s="47">
        <v>0</v>
      </c>
      <c r="O8" s="47">
        <v>3850</v>
      </c>
      <c r="P8" s="49">
        <v>0</v>
      </c>
      <c r="Q8" s="67">
        <v>6100</v>
      </c>
      <c r="R8" s="47">
        <v>0</v>
      </c>
      <c r="S8" s="47">
        <v>8600</v>
      </c>
      <c r="T8" s="47">
        <v>0</v>
      </c>
      <c r="U8" s="47">
        <v>8600</v>
      </c>
      <c r="V8" s="47">
        <v>0</v>
      </c>
      <c r="W8" s="47">
        <v>15550</v>
      </c>
      <c r="X8" s="47">
        <v>0</v>
      </c>
      <c r="Y8" s="47">
        <v>13650</v>
      </c>
      <c r="Z8" s="47">
        <v>0</v>
      </c>
      <c r="AA8" s="48">
        <v>2600</v>
      </c>
      <c r="AB8" s="113">
        <v>0</v>
      </c>
      <c r="AC8" s="114">
        <v>74607</v>
      </c>
      <c r="AD8" s="115">
        <v>74607</v>
      </c>
    </row>
    <row r="9" spans="1:30" ht="22.5" customHeight="1">
      <c r="A9" s="61" t="s">
        <v>34</v>
      </c>
      <c r="B9" s="54" t="s">
        <v>59</v>
      </c>
      <c r="C9" s="55"/>
      <c r="D9" s="47">
        <v>0</v>
      </c>
      <c r="E9" s="47">
        <v>165</v>
      </c>
      <c r="F9" s="47">
        <v>0</v>
      </c>
      <c r="G9" s="47">
        <v>418</v>
      </c>
      <c r="H9" s="47">
        <v>0</v>
      </c>
      <c r="I9" s="47">
        <v>2576</v>
      </c>
      <c r="J9" s="47">
        <v>0</v>
      </c>
      <c r="K9" s="47">
        <v>4325</v>
      </c>
      <c r="L9" s="47">
        <v>0</v>
      </c>
      <c r="M9" s="47">
        <v>7703</v>
      </c>
      <c r="N9" s="47">
        <v>0</v>
      </c>
      <c r="O9" s="47">
        <v>4577</v>
      </c>
      <c r="P9" s="49">
        <v>0</v>
      </c>
      <c r="Q9" s="67">
        <v>5704</v>
      </c>
      <c r="R9" s="47">
        <v>0</v>
      </c>
      <c r="S9" s="47">
        <v>8453</v>
      </c>
      <c r="T9" s="47">
        <v>0</v>
      </c>
      <c r="U9" s="47">
        <v>8453</v>
      </c>
      <c r="V9" s="47">
        <v>0</v>
      </c>
      <c r="W9" s="47">
        <v>15758</v>
      </c>
      <c r="X9" s="47">
        <v>0</v>
      </c>
      <c r="Y9" s="47">
        <v>12543</v>
      </c>
      <c r="Z9" s="47">
        <v>0</v>
      </c>
      <c r="AA9" s="48">
        <v>4126</v>
      </c>
      <c r="AB9" s="113">
        <v>0</v>
      </c>
      <c r="AC9" s="114">
        <v>74801</v>
      </c>
      <c r="AD9" s="115">
        <v>74801</v>
      </c>
    </row>
    <row r="10" spans="1:30" ht="22.5" customHeight="1">
      <c r="A10" s="62"/>
      <c r="B10" s="63" t="s">
        <v>60</v>
      </c>
      <c r="C10" s="64"/>
      <c r="D10" s="50">
        <v>1265</v>
      </c>
      <c r="E10" s="50">
        <v>165</v>
      </c>
      <c r="F10" s="50">
        <v>1265</v>
      </c>
      <c r="G10" s="50">
        <v>397</v>
      </c>
      <c r="H10" s="50">
        <v>1265</v>
      </c>
      <c r="I10" s="50">
        <v>421</v>
      </c>
      <c r="J10" s="50">
        <v>1265</v>
      </c>
      <c r="K10" s="50">
        <v>846</v>
      </c>
      <c r="L10" s="50">
        <v>1265</v>
      </c>
      <c r="M10" s="50">
        <v>800</v>
      </c>
      <c r="N10" s="50">
        <v>1265</v>
      </c>
      <c r="O10" s="50">
        <v>73</v>
      </c>
      <c r="P10" s="52">
        <v>1265</v>
      </c>
      <c r="Q10" s="68">
        <v>469</v>
      </c>
      <c r="R10" s="50">
        <v>1265</v>
      </c>
      <c r="S10" s="50">
        <v>627</v>
      </c>
      <c r="T10" s="50">
        <v>1265</v>
      </c>
      <c r="U10" s="50">
        <v>627</v>
      </c>
      <c r="V10" s="50">
        <v>1265</v>
      </c>
      <c r="W10" s="50">
        <v>419</v>
      </c>
      <c r="X10" s="50">
        <v>1265</v>
      </c>
      <c r="Y10" s="50">
        <v>1526</v>
      </c>
      <c r="Z10" s="50">
        <v>1265</v>
      </c>
      <c r="AA10" s="51">
        <v>0</v>
      </c>
      <c r="AB10" s="116"/>
      <c r="AC10" s="117"/>
      <c r="AD10" s="118"/>
    </row>
    <row r="11" spans="1:30" ht="22.5" customHeight="1">
      <c r="A11" s="61"/>
      <c r="B11" s="54" t="s">
        <v>58</v>
      </c>
      <c r="C11" s="55"/>
      <c r="D11" s="47">
        <v>95900</v>
      </c>
      <c r="E11" s="47">
        <v>0</v>
      </c>
      <c r="F11" s="47">
        <v>84800</v>
      </c>
      <c r="G11" s="47">
        <v>0</v>
      </c>
      <c r="H11" s="47">
        <v>69300</v>
      </c>
      <c r="I11" s="47">
        <v>0</v>
      </c>
      <c r="J11" s="47">
        <v>99150</v>
      </c>
      <c r="K11" s="47">
        <v>0</v>
      </c>
      <c r="L11" s="47">
        <v>83050</v>
      </c>
      <c r="M11" s="47">
        <v>0</v>
      </c>
      <c r="N11" s="47">
        <v>93200</v>
      </c>
      <c r="O11" s="47">
        <v>0</v>
      </c>
      <c r="P11" s="49">
        <v>105600</v>
      </c>
      <c r="Q11" s="67">
        <v>0</v>
      </c>
      <c r="R11" s="47">
        <v>86200</v>
      </c>
      <c r="S11" s="47">
        <v>0</v>
      </c>
      <c r="T11" s="47">
        <v>91900</v>
      </c>
      <c r="U11" s="47">
        <v>0</v>
      </c>
      <c r="V11" s="47">
        <v>102000</v>
      </c>
      <c r="W11" s="47">
        <v>0</v>
      </c>
      <c r="X11" s="47">
        <v>96800</v>
      </c>
      <c r="Y11" s="47">
        <v>0</v>
      </c>
      <c r="Z11" s="47">
        <v>83200</v>
      </c>
      <c r="AA11" s="48">
        <v>0</v>
      </c>
      <c r="AB11" s="113">
        <v>1091100</v>
      </c>
      <c r="AC11" s="114">
        <v>0</v>
      </c>
      <c r="AD11" s="115">
        <v>1091100</v>
      </c>
    </row>
    <row r="12" spans="1:30" ht="22.5" customHeight="1">
      <c r="A12" s="61" t="s">
        <v>35</v>
      </c>
      <c r="B12" s="54" t="s">
        <v>59</v>
      </c>
      <c r="C12" s="55"/>
      <c r="D12" s="47">
        <v>35120</v>
      </c>
      <c r="E12" s="47">
        <v>0</v>
      </c>
      <c r="F12" s="47">
        <v>53730</v>
      </c>
      <c r="G12" s="47">
        <v>0</v>
      </c>
      <c r="H12" s="47">
        <v>81201</v>
      </c>
      <c r="I12" s="47">
        <v>0</v>
      </c>
      <c r="J12" s="47">
        <v>103190</v>
      </c>
      <c r="K12" s="47">
        <v>0</v>
      </c>
      <c r="L12" s="47">
        <v>109692</v>
      </c>
      <c r="M12" s="47">
        <v>0</v>
      </c>
      <c r="N12" s="47">
        <v>114201</v>
      </c>
      <c r="O12" s="47">
        <v>0</v>
      </c>
      <c r="P12" s="49">
        <v>104260</v>
      </c>
      <c r="Q12" s="67">
        <v>0</v>
      </c>
      <c r="R12" s="47">
        <v>120520</v>
      </c>
      <c r="S12" s="47">
        <v>0</v>
      </c>
      <c r="T12" s="47">
        <v>95595</v>
      </c>
      <c r="U12" s="47">
        <v>0</v>
      </c>
      <c r="V12" s="47">
        <v>106149</v>
      </c>
      <c r="W12" s="47">
        <v>0</v>
      </c>
      <c r="X12" s="47">
        <v>91306</v>
      </c>
      <c r="Y12" s="47">
        <v>0</v>
      </c>
      <c r="Z12" s="47">
        <v>68717</v>
      </c>
      <c r="AA12" s="48">
        <v>0</v>
      </c>
      <c r="AB12" s="113">
        <v>1083681</v>
      </c>
      <c r="AC12" s="114">
        <v>0</v>
      </c>
      <c r="AD12" s="115">
        <v>1083681</v>
      </c>
    </row>
    <row r="13" spans="1:30" ht="22.5" customHeight="1">
      <c r="A13" s="62"/>
      <c r="B13" s="63" t="s">
        <v>60</v>
      </c>
      <c r="C13" s="64"/>
      <c r="D13" s="50">
        <v>79544</v>
      </c>
      <c r="E13" s="50">
        <v>267</v>
      </c>
      <c r="F13" s="50">
        <v>110614</v>
      </c>
      <c r="G13" s="50">
        <v>267</v>
      </c>
      <c r="H13" s="50">
        <v>98713</v>
      </c>
      <c r="I13" s="50">
        <v>267</v>
      </c>
      <c r="J13" s="50">
        <v>94673</v>
      </c>
      <c r="K13" s="50">
        <v>267</v>
      </c>
      <c r="L13" s="50">
        <v>68031</v>
      </c>
      <c r="M13" s="50">
        <v>267</v>
      </c>
      <c r="N13" s="50">
        <v>47030</v>
      </c>
      <c r="O13" s="50">
        <v>267</v>
      </c>
      <c r="P13" s="52">
        <v>48370</v>
      </c>
      <c r="Q13" s="68">
        <v>267</v>
      </c>
      <c r="R13" s="50">
        <v>14050</v>
      </c>
      <c r="S13" s="50">
        <v>267</v>
      </c>
      <c r="T13" s="50">
        <v>10355</v>
      </c>
      <c r="U13" s="50">
        <v>267</v>
      </c>
      <c r="V13" s="50">
        <v>6206</v>
      </c>
      <c r="W13" s="50">
        <v>267</v>
      </c>
      <c r="X13" s="50">
        <v>11700</v>
      </c>
      <c r="Y13" s="50">
        <v>267</v>
      </c>
      <c r="Z13" s="50">
        <v>26183</v>
      </c>
      <c r="AA13" s="51">
        <v>267</v>
      </c>
      <c r="AB13" s="116"/>
      <c r="AC13" s="117"/>
      <c r="AD13" s="118"/>
    </row>
    <row r="14" spans="1:30" ht="22.5" customHeight="1">
      <c r="A14" s="61"/>
      <c r="B14" s="54" t="s">
        <v>58</v>
      </c>
      <c r="C14" s="55"/>
      <c r="D14" s="47">
        <v>251000</v>
      </c>
      <c r="E14" s="47">
        <v>0</v>
      </c>
      <c r="F14" s="47">
        <v>299000</v>
      </c>
      <c r="G14" s="47">
        <v>0</v>
      </c>
      <c r="H14" s="47">
        <v>331800</v>
      </c>
      <c r="I14" s="47">
        <v>0</v>
      </c>
      <c r="J14" s="47">
        <v>302189</v>
      </c>
      <c r="K14" s="47">
        <v>0</v>
      </c>
      <c r="L14" s="47">
        <v>263400</v>
      </c>
      <c r="M14" s="47">
        <v>0</v>
      </c>
      <c r="N14" s="47">
        <v>188605</v>
      </c>
      <c r="O14" s="47">
        <v>0</v>
      </c>
      <c r="P14" s="49">
        <v>320450</v>
      </c>
      <c r="Q14" s="67">
        <v>0</v>
      </c>
      <c r="R14" s="47">
        <v>293200</v>
      </c>
      <c r="S14" s="47">
        <v>0</v>
      </c>
      <c r="T14" s="47">
        <v>258600</v>
      </c>
      <c r="U14" s="47">
        <v>0</v>
      </c>
      <c r="V14" s="47">
        <v>269650</v>
      </c>
      <c r="W14" s="47">
        <v>0</v>
      </c>
      <c r="X14" s="47">
        <v>276600</v>
      </c>
      <c r="Y14" s="47">
        <v>0</v>
      </c>
      <c r="Z14" s="47">
        <v>182700</v>
      </c>
      <c r="AA14" s="48">
        <v>0</v>
      </c>
      <c r="AB14" s="113">
        <v>3237194</v>
      </c>
      <c r="AC14" s="114">
        <v>0</v>
      </c>
      <c r="AD14" s="115">
        <v>3237194</v>
      </c>
    </row>
    <row r="15" spans="1:30" ht="22.5" customHeight="1">
      <c r="A15" s="61" t="s">
        <v>36</v>
      </c>
      <c r="B15" s="54" t="s">
        <v>59</v>
      </c>
      <c r="C15" s="55"/>
      <c r="D15" s="47">
        <v>140029</v>
      </c>
      <c r="E15" s="47">
        <v>0</v>
      </c>
      <c r="F15" s="47">
        <v>241666</v>
      </c>
      <c r="G15" s="47">
        <v>0</v>
      </c>
      <c r="H15" s="47">
        <v>295781</v>
      </c>
      <c r="I15" s="47">
        <v>0</v>
      </c>
      <c r="J15" s="47">
        <v>330447</v>
      </c>
      <c r="K15" s="47">
        <v>0</v>
      </c>
      <c r="L15" s="47">
        <v>325362</v>
      </c>
      <c r="M15" s="47">
        <v>0</v>
      </c>
      <c r="N15" s="47">
        <v>281245</v>
      </c>
      <c r="O15" s="47">
        <v>0</v>
      </c>
      <c r="P15" s="49">
        <v>364089</v>
      </c>
      <c r="Q15" s="67">
        <v>0</v>
      </c>
      <c r="R15" s="47">
        <v>281136</v>
      </c>
      <c r="S15" s="47">
        <v>0</v>
      </c>
      <c r="T15" s="47">
        <v>253493</v>
      </c>
      <c r="U15" s="47">
        <v>0</v>
      </c>
      <c r="V15" s="47">
        <v>301311</v>
      </c>
      <c r="W15" s="47">
        <v>0</v>
      </c>
      <c r="X15" s="47">
        <v>286456</v>
      </c>
      <c r="Y15" s="47">
        <v>0</v>
      </c>
      <c r="Z15" s="47">
        <v>163537</v>
      </c>
      <c r="AA15" s="48">
        <v>0</v>
      </c>
      <c r="AB15" s="113">
        <v>3264552</v>
      </c>
      <c r="AC15" s="114">
        <v>0</v>
      </c>
      <c r="AD15" s="115">
        <v>3264552</v>
      </c>
    </row>
    <row r="16" spans="1:30" ht="22.5" customHeight="1">
      <c r="A16" s="62"/>
      <c r="B16" s="63" t="s">
        <v>60</v>
      </c>
      <c r="C16" s="64"/>
      <c r="D16" s="50">
        <v>272028</v>
      </c>
      <c r="E16" s="50">
        <v>27151</v>
      </c>
      <c r="F16" s="50">
        <v>329362</v>
      </c>
      <c r="G16" s="50">
        <v>27151</v>
      </c>
      <c r="H16" s="50">
        <v>365381</v>
      </c>
      <c r="I16" s="50">
        <v>27151</v>
      </c>
      <c r="J16" s="50">
        <v>337123</v>
      </c>
      <c r="K16" s="50">
        <v>27151</v>
      </c>
      <c r="L16" s="50">
        <v>275161</v>
      </c>
      <c r="M16" s="50">
        <v>27151</v>
      </c>
      <c r="N16" s="50">
        <v>182521</v>
      </c>
      <c r="O16" s="50">
        <v>27151</v>
      </c>
      <c r="P16" s="52">
        <v>138882</v>
      </c>
      <c r="Q16" s="68">
        <v>27151</v>
      </c>
      <c r="R16" s="50">
        <v>150946</v>
      </c>
      <c r="S16" s="50">
        <v>27151</v>
      </c>
      <c r="T16" s="50">
        <v>155853</v>
      </c>
      <c r="U16" s="50">
        <v>27151</v>
      </c>
      <c r="V16" s="50">
        <v>124192</v>
      </c>
      <c r="W16" s="50">
        <v>27151</v>
      </c>
      <c r="X16" s="50">
        <v>114336</v>
      </c>
      <c r="Y16" s="50">
        <v>27151</v>
      </c>
      <c r="Z16" s="50">
        <v>133499</v>
      </c>
      <c r="AA16" s="51">
        <v>27151</v>
      </c>
      <c r="AB16" s="116"/>
      <c r="AC16" s="117"/>
      <c r="AD16" s="118"/>
    </row>
    <row r="17" spans="1:30" ht="22.5" customHeight="1">
      <c r="A17" s="61"/>
      <c r="B17" s="54" t="s">
        <v>58</v>
      </c>
      <c r="C17" s="55"/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9">
        <v>0</v>
      </c>
      <c r="Q17" s="6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8">
        <v>0</v>
      </c>
      <c r="AB17" s="113">
        <v>0</v>
      </c>
      <c r="AC17" s="114">
        <v>0</v>
      </c>
      <c r="AD17" s="115">
        <v>0</v>
      </c>
    </row>
    <row r="18" spans="1:30" ht="22.5" customHeight="1">
      <c r="A18" s="61" t="s">
        <v>37</v>
      </c>
      <c r="B18" s="54" t="s">
        <v>59</v>
      </c>
      <c r="C18" s="55"/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9">
        <v>0</v>
      </c>
      <c r="Q18" s="6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8">
        <v>0</v>
      </c>
      <c r="AB18" s="113">
        <v>0</v>
      </c>
      <c r="AC18" s="114">
        <v>0</v>
      </c>
      <c r="AD18" s="115">
        <v>0</v>
      </c>
    </row>
    <row r="19" spans="1:30" ht="22.5" customHeight="1">
      <c r="A19" s="62"/>
      <c r="B19" s="63" t="s">
        <v>60</v>
      </c>
      <c r="C19" s="64"/>
      <c r="D19" s="50">
        <v>53181</v>
      </c>
      <c r="E19" s="50">
        <v>13650</v>
      </c>
      <c r="F19" s="50">
        <v>53181</v>
      </c>
      <c r="G19" s="50">
        <v>13650</v>
      </c>
      <c r="H19" s="50">
        <v>53181</v>
      </c>
      <c r="I19" s="50">
        <v>13650</v>
      </c>
      <c r="J19" s="50">
        <v>53181</v>
      </c>
      <c r="K19" s="50">
        <v>13650</v>
      </c>
      <c r="L19" s="50">
        <v>53181</v>
      </c>
      <c r="M19" s="50">
        <v>13650</v>
      </c>
      <c r="N19" s="50">
        <v>53181</v>
      </c>
      <c r="O19" s="50">
        <v>13650</v>
      </c>
      <c r="P19" s="52">
        <v>53181</v>
      </c>
      <c r="Q19" s="68">
        <v>13650</v>
      </c>
      <c r="R19" s="50">
        <v>53181</v>
      </c>
      <c r="S19" s="50">
        <v>13650</v>
      </c>
      <c r="T19" s="50">
        <v>53181</v>
      </c>
      <c r="U19" s="50">
        <v>13650</v>
      </c>
      <c r="V19" s="50">
        <v>53181</v>
      </c>
      <c r="W19" s="50">
        <v>13650</v>
      </c>
      <c r="X19" s="50">
        <v>53181</v>
      </c>
      <c r="Y19" s="50">
        <v>13650</v>
      </c>
      <c r="Z19" s="50">
        <v>53181</v>
      </c>
      <c r="AA19" s="51">
        <v>13650</v>
      </c>
      <c r="AB19" s="116"/>
      <c r="AC19" s="117"/>
      <c r="AD19" s="118"/>
    </row>
    <row r="20" spans="1:30" ht="22.5" customHeight="1">
      <c r="A20" s="61"/>
      <c r="B20" s="54" t="s">
        <v>58</v>
      </c>
      <c r="C20" s="55"/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9">
        <v>0</v>
      </c>
      <c r="Q20" s="6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8">
        <v>0</v>
      </c>
      <c r="AB20" s="113">
        <v>0</v>
      </c>
      <c r="AC20" s="114">
        <v>0</v>
      </c>
      <c r="AD20" s="115">
        <v>0</v>
      </c>
    </row>
    <row r="21" spans="1:30" ht="22.5" customHeight="1">
      <c r="A21" s="61" t="s">
        <v>38</v>
      </c>
      <c r="B21" s="54" t="s">
        <v>59</v>
      </c>
      <c r="C21" s="55"/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9">
        <v>0</v>
      </c>
      <c r="Q21" s="6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8">
        <v>0</v>
      </c>
      <c r="AB21" s="113">
        <v>0</v>
      </c>
      <c r="AC21" s="114">
        <v>0</v>
      </c>
      <c r="AD21" s="115">
        <v>0</v>
      </c>
    </row>
    <row r="22" spans="1:30" ht="22.5" customHeight="1">
      <c r="A22" s="62"/>
      <c r="B22" s="63" t="s">
        <v>60</v>
      </c>
      <c r="C22" s="64"/>
      <c r="D22" s="50">
        <v>49919</v>
      </c>
      <c r="E22" s="50">
        <v>0</v>
      </c>
      <c r="F22" s="50">
        <v>49919</v>
      </c>
      <c r="G22" s="50">
        <v>0</v>
      </c>
      <c r="H22" s="50">
        <v>49919</v>
      </c>
      <c r="I22" s="50">
        <v>0</v>
      </c>
      <c r="J22" s="50">
        <v>49919</v>
      </c>
      <c r="K22" s="50">
        <v>0</v>
      </c>
      <c r="L22" s="50">
        <v>49919</v>
      </c>
      <c r="M22" s="50">
        <v>0</v>
      </c>
      <c r="N22" s="50">
        <v>49919</v>
      </c>
      <c r="O22" s="50">
        <v>0</v>
      </c>
      <c r="P22" s="52">
        <v>49919</v>
      </c>
      <c r="Q22" s="68">
        <v>0</v>
      </c>
      <c r="R22" s="50">
        <v>49919</v>
      </c>
      <c r="S22" s="50">
        <v>0</v>
      </c>
      <c r="T22" s="50">
        <v>49919</v>
      </c>
      <c r="U22" s="50">
        <v>0</v>
      </c>
      <c r="V22" s="50">
        <v>49919</v>
      </c>
      <c r="W22" s="50">
        <v>0</v>
      </c>
      <c r="X22" s="50">
        <v>49919</v>
      </c>
      <c r="Y22" s="50">
        <v>0</v>
      </c>
      <c r="Z22" s="50">
        <v>49919</v>
      </c>
      <c r="AA22" s="51">
        <v>0</v>
      </c>
      <c r="AB22" s="116"/>
      <c r="AC22" s="117"/>
      <c r="AD22" s="118"/>
    </row>
    <row r="23" spans="1:30" ht="22.5" customHeight="1">
      <c r="A23" s="61"/>
      <c r="B23" s="54" t="s">
        <v>58</v>
      </c>
      <c r="C23" s="55"/>
      <c r="D23" s="47">
        <v>253725</v>
      </c>
      <c r="E23" s="47">
        <v>6400</v>
      </c>
      <c r="F23" s="47">
        <v>274150</v>
      </c>
      <c r="G23" s="47">
        <v>11750</v>
      </c>
      <c r="H23" s="47">
        <v>304540</v>
      </c>
      <c r="I23" s="47">
        <v>21625</v>
      </c>
      <c r="J23" s="47">
        <v>457975</v>
      </c>
      <c r="K23" s="47">
        <v>16700</v>
      </c>
      <c r="L23" s="47">
        <v>433100</v>
      </c>
      <c r="M23" s="47">
        <v>10150</v>
      </c>
      <c r="N23" s="47">
        <v>406266</v>
      </c>
      <c r="O23" s="47">
        <v>12850</v>
      </c>
      <c r="P23" s="49">
        <v>371350</v>
      </c>
      <c r="Q23" s="67">
        <v>6375</v>
      </c>
      <c r="R23" s="47">
        <v>323580</v>
      </c>
      <c r="S23" s="47">
        <v>9000</v>
      </c>
      <c r="T23" s="47">
        <v>343550</v>
      </c>
      <c r="U23" s="47">
        <v>12900</v>
      </c>
      <c r="V23" s="47">
        <v>444400</v>
      </c>
      <c r="W23" s="47">
        <v>9950</v>
      </c>
      <c r="X23" s="47">
        <v>418400</v>
      </c>
      <c r="Y23" s="47">
        <v>14275</v>
      </c>
      <c r="Z23" s="47">
        <v>346900</v>
      </c>
      <c r="AA23" s="48">
        <v>2525</v>
      </c>
      <c r="AB23" s="113">
        <v>4377936</v>
      </c>
      <c r="AC23" s="114">
        <v>134500</v>
      </c>
      <c r="AD23" s="115">
        <v>4512436</v>
      </c>
    </row>
    <row r="24" spans="1:30" ht="22.5" customHeight="1">
      <c r="A24" s="61" t="s">
        <v>39</v>
      </c>
      <c r="B24" s="54" t="s">
        <v>59</v>
      </c>
      <c r="C24" s="55"/>
      <c r="D24" s="47">
        <v>228386</v>
      </c>
      <c r="E24" s="47">
        <v>8522</v>
      </c>
      <c r="F24" s="47">
        <v>258512</v>
      </c>
      <c r="G24" s="47">
        <v>10734</v>
      </c>
      <c r="H24" s="47">
        <v>315815</v>
      </c>
      <c r="I24" s="47">
        <v>19547</v>
      </c>
      <c r="J24" s="47">
        <v>477110</v>
      </c>
      <c r="K24" s="47">
        <v>16576</v>
      </c>
      <c r="L24" s="47">
        <v>436084</v>
      </c>
      <c r="M24" s="47">
        <v>11476</v>
      </c>
      <c r="N24" s="47">
        <v>407545</v>
      </c>
      <c r="O24" s="47">
        <v>15621</v>
      </c>
      <c r="P24" s="49">
        <v>377539</v>
      </c>
      <c r="Q24" s="67">
        <v>7686</v>
      </c>
      <c r="R24" s="47">
        <v>325071</v>
      </c>
      <c r="S24" s="47">
        <v>17508</v>
      </c>
      <c r="T24" s="47">
        <v>331537</v>
      </c>
      <c r="U24" s="47">
        <v>14940</v>
      </c>
      <c r="V24" s="47">
        <v>440400</v>
      </c>
      <c r="W24" s="47">
        <v>21802</v>
      </c>
      <c r="X24" s="47">
        <v>413074</v>
      </c>
      <c r="Y24" s="47">
        <v>18850</v>
      </c>
      <c r="Z24" s="47">
        <v>333875</v>
      </c>
      <c r="AA24" s="48">
        <v>13006</v>
      </c>
      <c r="AB24" s="113">
        <v>4344948</v>
      </c>
      <c r="AC24" s="114">
        <v>176268</v>
      </c>
      <c r="AD24" s="115">
        <v>4521216</v>
      </c>
    </row>
    <row r="25" spans="1:30" ht="22.5" customHeight="1">
      <c r="A25" s="62"/>
      <c r="B25" s="63" t="s">
        <v>60</v>
      </c>
      <c r="C25" s="64"/>
      <c r="D25" s="50">
        <v>295790</v>
      </c>
      <c r="E25" s="50">
        <v>-187995</v>
      </c>
      <c r="F25" s="50">
        <v>311428</v>
      </c>
      <c r="G25" s="50">
        <v>-186979</v>
      </c>
      <c r="H25" s="50">
        <v>300153</v>
      </c>
      <c r="I25" s="50">
        <v>-184901</v>
      </c>
      <c r="J25" s="50">
        <v>281018</v>
      </c>
      <c r="K25" s="50">
        <v>-184777</v>
      </c>
      <c r="L25" s="50">
        <v>278034</v>
      </c>
      <c r="M25" s="50">
        <v>-186103</v>
      </c>
      <c r="N25" s="50">
        <v>276755</v>
      </c>
      <c r="O25" s="50">
        <v>-188874</v>
      </c>
      <c r="P25" s="52">
        <v>270566</v>
      </c>
      <c r="Q25" s="68">
        <v>-196185</v>
      </c>
      <c r="R25" s="50">
        <v>269075</v>
      </c>
      <c r="S25" s="50">
        <v>-198693</v>
      </c>
      <c r="T25" s="50">
        <v>281088</v>
      </c>
      <c r="U25" s="50">
        <v>-200733</v>
      </c>
      <c r="V25" s="50">
        <v>285088</v>
      </c>
      <c r="W25" s="50">
        <v>212585</v>
      </c>
      <c r="X25" s="50">
        <v>290414</v>
      </c>
      <c r="Y25" s="50">
        <v>-217160</v>
      </c>
      <c r="Z25" s="50">
        <v>303439</v>
      </c>
      <c r="AA25" s="51">
        <v>-227641</v>
      </c>
      <c r="AB25" s="116"/>
      <c r="AC25" s="117"/>
      <c r="AD25" s="118"/>
    </row>
    <row r="26" spans="1:30" ht="22.5" customHeight="1">
      <c r="A26" s="61"/>
      <c r="B26" s="54" t="s">
        <v>58</v>
      </c>
      <c r="C26" s="55"/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9">
        <v>0</v>
      </c>
      <c r="Q26" s="67">
        <v>0</v>
      </c>
      <c r="R26" s="47">
        <v>0</v>
      </c>
      <c r="S26" s="47">
        <v>0</v>
      </c>
      <c r="T26" s="47">
        <v>3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8">
        <v>0</v>
      </c>
      <c r="AB26" s="113">
        <v>3</v>
      </c>
      <c r="AC26" s="114">
        <v>0</v>
      </c>
      <c r="AD26" s="115">
        <v>3</v>
      </c>
    </row>
    <row r="27" spans="1:30" ht="22.5" customHeight="1">
      <c r="A27" s="61" t="s">
        <v>40</v>
      </c>
      <c r="B27" s="54" t="s">
        <v>59</v>
      </c>
      <c r="C27" s="55"/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9">
        <v>0</v>
      </c>
      <c r="Q27" s="6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8">
        <v>0</v>
      </c>
      <c r="AB27" s="113">
        <v>0</v>
      </c>
      <c r="AC27" s="114">
        <v>0</v>
      </c>
      <c r="AD27" s="115">
        <v>0</v>
      </c>
    </row>
    <row r="28" spans="1:30" ht="22.5" customHeight="1">
      <c r="A28" s="62"/>
      <c r="B28" s="63" t="s">
        <v>60</v>
      </c>
      <c r="C28" s="64"/>
      <c r="D28" s="50">
        <v>29486</v>
      </c>
      <c r="E28" s="50">
        <v>4026</v>
      </c>
      <c r="F28" s="50">
        <v>29486</v>
      </c>
      <c r="G28" s="50">
        <v>4026</v>
      </c>
      <c r="H28" s="50">
        <v>29486</v>
      </c>
      <c r="I28" s="50">
        <v>4026</v>
      </c>
      <c r="J28" s="50">
        <v>29486</v>
      </c>
      <c r="K28" s="50">
        <v>4026</v>
      </c>
      <c r="L28" s="50">
        <v>29486</v>
      </c>
      <c r="M28" s="50">
        <v>4026</v>
      </c>
      <c r="N28" s="50">
        <v>29486</v>
      </c>
      <c r="O28" s="50">
        <v>4026</v>
      </c>
      <c r="P28" s="52">
        <v>29486</v>
      </c>
      <c r="Q28" s="68">
        <v>4026</v>
      </c>
      <c r="R28" s="50">
        <v>29486</v>
      </c>
      <c r="S28" s="50">
        <v>4026</v>
      </c>
      <c r="T28" s="50">
        <v>29489</v>
      </c>
      <c r="U28" s="50">
        <v>4026</v>
      </c>
      <c r="V28" s="50">
        <v>29489</v>
      </c>
      <c r="W28" s="50">
        <v>4026</v>
      </c>
      <c r="X28" s="50">
        <v>29489</v>
      </c>
      <c r="Y28" s="50">
        <v>4026</v>
      </c>
      <c r="Z28" s="50">
        <v>29489</v>
      </c>
      <c r="AA28" s="51">
        <v>4026</v>
      </c>
      <c r="AB28" s="116"/>
      <c r="AC28" s="117"/>
      <c r="AD28" s="118"/>
    </row>
    <row r="29" spans="1:30" ht="22.5" customHeight="1">
      <c r="A29" s="61"/>
      <c r="B29" s="54" t="s">
        <v>43</v>
      </c>
      <c r="C29" s="55"/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9">
        <v>0</v>
      </c>
      <c r="Q29" s="6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8">
        <v>0</v>
      </c>
      <c r="AB29" s="113">
        <v>0</v>
      </c>
      <c r="AC29" s="114">
        <v>0</v>
      </c>
      <c r="AD29" s="115">
        <v>0</v>
      </c>
    </row>
    <row r="30" spans="1:30" ht="22.5" customHeight="1">
      <c r="A30" s="61" t="s">
        <v>41</v>
      </c>
      <c r="B30" s="54" t="s">
        <v>44</v>
      </c>
      <c r="C30" s="55"/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9">
        <v>0</v>
      </c>
      <c r="Q30" s="6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8">
        <v>0</v>
      </c>
      <c r="AB30" s="113">
        <v>0</v>
      </c>
      <c r="AC30" s="114">
        <v>0</v>
      </c>
      <c r="AD30" s="115">
        <v>0</v>
      </c>
    </row>
    <row r="31" spans="1:30" ht="22.5" customHeight="1">
      <c r="A31" s="61"/>
      <c r="B31" s="54" t="s">
        <v>45</v>
      </c>
      <c r="C31" s="55"/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9">
        <v>0</v>
      </c>
      <c r="Q31" s="6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8">
        <v>0</v>
      </c>
      <c r="AB31" s="113"/>
      <c r="AC31" s="114"/>
      <c r="AD31" s="115"/>
    </row>
    <row r="32" spans="1:30" ht="22.5" customHeight="1">
      <c r="A32" s="122"/>
      <c r="B32" s="123" t="s">
        <v>43</v>
      </c>
      <c r="C32" s="124"/>
      <c r="D32" s="111">
        <v>600625</v>
      </c>
      <c r="E32" s="111">
        <v>6400</v>
      </c>
      <c r="F32" s="111">
        <v>657950</v>
      </c>
      <c r="G32" s="111">
        <v>12400</v>
      </c>
      <c r="H32" s="111">
        <v>705640</v>
      </c>
      <c r="I32" s="111">
        <v>24225</v>
      </c>
      <c r="J32" s="111">
        <v>859314</v>
      </c>
      <c r="K32" s="111">
        <v>21450</v>
      </c>
      <c r="L32" s="111">
        <v>779550</v>
      </c>
      <c r="M32" s="111">
        <v>17807</v>
      </c>
      <c r="N32" s="111">
        <v>688071</v>
      </c>
      <c r="O32" s="111">
        <v>16700</v>
      </c>
      <c r="P32" s="112">
        <v>797400</v>
      </c>
      <c r="Q32" s="125">
        <v>12475</v>
      </c>
      <c r="R32" s="111">
        <v>702980</v>
      </c>
      <c r="S32" s="111">
        <v>17600</v>
      </c>
      <c r="T32" s="111">
        <v>694053</v>
      </c>
      <c r="U32" s="111">
        <v>21500</v>
      </c>
      <c r="V32" s="111">
        <v>816050</v>
      </c>
      <c r="W32" s="111">
        <v>25500</v>
      </c>
      <c r="X32" s="111">
        <v>791800</v>
      </c>
      <c r="Y32" s="111">
        <v>27925</v>
      </c>
      <c r="Z32" s="111">
        <v>612800</v>
      </c>
      <c r="AA32" s="126">
        <v>5125</v>
      </c>
      <c r="AB32" s="110">
        <v>8706233</v>
      </c>
      <c r="AC32" s="111">
        <v>209107</v>
      </c>
      <c r="AD32" s="112">
        <v>8915340</v>
      </c>
    </row>
    <row r="33" spans="1:30" ht="22.5" customHeight="1">
      <c r="A33" s="127" t="s">
        <v>42</v>
      </c>
      <c r="B33" s="109" t="s">
        <v>44</v>
      </c>
      <c r="C33" s="108"/>
      <c r="D33" s="114">
        <v>403535</v>
      </c>
      <c r="E33" s="114">
        <v>8687</v>
      </c>
      <c r="F33" s="114">
        <v>553908</v>
      </c>
      <c r="G33" s="114">
        <v>11152</v>
      </c>
      <c r="H33" s="114">
        <v>692797</v>
      </c>
      <c r="I33" s="114">
        <v>22123</v>
      </c>
      <c r="J33" s="114">
        <v>910747</v>
      </c>
      <c r="K33" s="114">
        <v>20901</v>
      </c>
      <c r="L33" s="114">
        <v>871138</v>
      </c>
      <c r="M33" s="114">
        <v>19179</v>
      </c>
      <c r="N33" s="114">
        <v>802991</v>
      </c>
      <c r="O33" s="114">
        <v>20198</v>
      </c>
      <c r="P33" s="115">
        <v>845888</v>
      </c>
      <c r="Q33" s="128">
        <v>13390</v>
      </c>
      <c r="R33" s="114">
        <v>726727</v>
      </c>
      <c r="S33" s="114">
        <v>25961</v>
      </c>
      <c r="T33" s="114">
        <v>680625</v>
      </c>
      <c r="U33" s="114">
        <v>23393</v>
      </c>
      <c r="V33" s="114">
        <v>847860</v>
      </c>
      <c r="W33" s="114">
        <v>37560</v>
      </c>
      <c r="X33" s="114">
        <v>790836</v>
      </c>
      <c r="Y33" s="114">
        <v>31393</v>
      </c>
      <c r="Z33" s="114">
        <v>566129</v>
      </c>
      <c r="AA33" s="129">
        <v>17132</v>
      </c>
      <c r="AB33" s="113">
        <v>8693181</v>
      </c>
      <c r="AC33" s="114">
        <v>251069</v>
      </c>
      <c r="AD33" s="115">
        <v>8944250</v>
      </c>
    </row>
    <row r="34" spans="1:30" ht="22.5" customHeight="1">
      <c r="A34" s="130"/>
      <c r="B34" s="131" t="s">
        <v>45</v>
      </c>
      <c r="C34" s="132"/>
      <c r="D34" s="117">
        <v>781213</v>
      </c>
      <c r="E34" s="117">
        <v>-142736</v>
      </c>
      <c r="F34" s="117">
        <v>885255</v>
      </c>
      <c r="G34" s="117">
        <v>-141488</v>
      </c>
      <c r="H34" s="117">
        <v>898098</v>
      </c>
      <c r="I34" s="117">
        <v>-139386</v>
      </c>
      <c r="J34" s="117">
        <v>846665</v>
      </c>
      <c r="K34" s="117">
        <v>-138837</v>
      </c>
      <c r="L34" s="117">
        <v>755077</v>
      </c>
      <c r="M34" s="117">
        <v>-140209</v>
      </c>
      <c r="N34" s="117">
        <v>640157</v>
      </c>
      <c r="O34" s="117">
        <v>-143707</v>
      </c>
      <c r="P34" s="118">
        <v>591669</v>
      </c>
      <c r="Q34" s="133">
        <v>-150622</v>
      </c>
      <c r="R34" s="117">
        <v>567922</v>
      </c>
      <c r="S34" s="117">
        <v>-152972</v>
      </c>
      <c r="T34" s="117">
        <v>581150</v>
      </c>
      <c r="U34" s="117">
        <v>-155012</v>
      </c>
      <c r="V34" s="117">
        <v>549340</v>
      </c>
      <c r="W34" s="117">
        <v>258098</v>
      </c>
      <c r="X34" s="117">
        <v>550304</v>
      </c>
      <c r="Y34" s="117">
        <v>-170540</v>
      </c>
      <c r="Z34" s="117">
        <v>596975</v>
      </c>
      <c r="AA34" s="134">
        <v>-182547</v>
      </c>
      <c r="AB34" s="116"/>
      <c r="AC34" s="117"/>
      <c r="AD34" s="118"/>
    </row>
    <row r="35" spans="1:30" ht="22.5" customHeight="1">
      <c r="A35" s="127"/>
      <c r="B35" s="109" t="s">
        <v>43</v>
      </c>
      <c r="C35" s="108"/>
      <c r="D35" s="114">
        <v>2841065</v>
      </c>
      <c r="E35" s="114">
        <v>158262</v>
      </c>
      <c r="F35" s="114">
        <v>3282021</v>
      </c>
      <c r="G35" s="114">
        <v>207747</v>
      </c>
      <c r="H35" s="114">
        <v>3924003</v>
      </c>
      <c r="I35" s="114">
        <v>86162</v>
      </c>
      <c r="J35" s="114">
        <v>3999223</v>
      </c>
      <c r="K35" s="114">
        <v>275492</v>
      </c>
      <c r="L35" s="114">
        <v>3613350</v>
      </c>
      <c r="M35" s="114">
        <v>299369</v>
      </c>
      <c r="N35" s="114">
        <v>3491642</v>
      </c>
      <c r="O35" s="114">
        <v>164052</v>
      </c>
      <c r="P35" s="115">
        <v>3137840</v>
      </c>
      <c r="Q35" s="128">
        <v>331657</v>
      </c>
      <c r="R35" s="114">
        <v>3474200</v>
      </c>
      <c r="S35" s="114">
        <v>199164</v>
      </c>
      <c r="T35" s="114">
        <v>2878619</v>
      </c>
      <c r="U35" s="114">
        <v>186722</v>
      </c>
      <c r="V35" s="114">
        <v>3961735</v>
      </c>
      <c r="W35" s="114">
        <v>222289</v>
      </c>
      <c r="X35" s="114">
        <v>3491966</v>
      </c>
      <c r="Y35" s="114">
        <v>99868</v>
      </c>
      <c r="Z35" s="114">
        <v>2648972</v>
      </c>
      <c r="AA35" s="129">
        <v>246773</v>
      </c>
      <c r="AB35" s="113">
        <v>40744636</v>
      </c>
      <c r="AC35" s="114">
        <v>2477557</v>
      </c>
      <c r="AD35" s="115">
        <v>43222193</v>
      </c>
    </row>
    <row r="36" spans="1:30" ht="22.5" customHeight="1">
      <c r="A36" s="127" t="s">
        <v>16</v>
      </c>
      <c r="B36" s="109" t="s">
        <v>44</v>
      </c>
      <c r="C36" s="108"/>
      <c r="D36" s="114">
        <v>2161849</v>
      </c>
      <c r="E36" s="114">
        <v>120914</v>
      </c>
      <c r="F36" s="114">
        <v>2683023</v>
      </c>
      <c r="G36" s="114">
        <v>122898</v>
      </c>
      <c r="H36" s="114">
        <v>3776430</v>
      </c>
      <c r="I36" s="114">
        <v>231121</v>
      </c>
      <c r="J36" s="114">
        <v>4375523</v>
      </c>
      <c r="K36" s="114">
        <v>281045</v>
      </c>
      <c r="L36" s="114">
        <v>4092073</v>
      </c>
      <c r="M36" s="114">
        <v>221226</v>
      </c>
      <c r="N36" s="114">
        <v>3855002</v>
      </c>
      <c r="O36" s="114">
        <v>283713</v>
      </c>
      <c r="P36" s="115">
        <v>3625536</v>
      </c>
      <c r="Q36" s="128">
        <v>240549</v>
      </c>
      <c r="R36" s="114">
        <v>3605306</v>
      </c>
      <c r="S36" s="114">
        <v>225051</v>
      </c>
      <c r="T36" s="114">
        <v>2996167</v>
      </c>
      <c r="U36" s="114">
        <v>205431</v>
      </c>
      <c r="V36" s="114">
        <v>2854914</v>
      </c>
      <c r="W36" s="114">
        <v>287222</v>
      </c>
      <c r="X36" s="114">
        <v>3480150</v>
      </c>
      <c r="Y36" s="114">
        <v>248043</v>
      </c>
      <c r="Z36" s="114">
        <v>2489798</v>
      </c>
      <c r="AA36" s="129">
        <v>175871</v>
      </c>
      <c r="AB36" s="113">
        <v>39995771</v>
      </c>
      <c r="AC36" s="114">
        <v>2643084</v>
      </c>
      <c r="AD36" s="115">
        <v>42638855</v>
      </c>
    </row>
    <row r="37" spans="1:30" ht="22.5" customHeight="1" thickBot="1">
      <c r="A37" s="135"/>
      <c r="B37" s="136" t="s">
        <v>45</v>
      </c>
      <c r="C37" s="137"/>
      <c r="D37" s="120">
        <v>2370810</v>
      </c>
      <c r="E37" s="120">
        <v>24351</v>
      </c>
      <c r="F37" s="120">
        <v>2969808</v>
      </c>
      <c r="G37" s="120">
        <v>109200</v>
      </c>
      <c r="H37" s="120">
        <v>3117381</v>
      </c>
      <c r="I37" s="120">
        <v>-35759</v>
      </c>
      <c r="J37" s="120">
        <v>2741081</v>
      </c>
      <c r="K37" s="120">
        <v>-41312</v>
      </c>
      <c r="L37" s="120">
        <v>2262358</v>
      </c>
      <c r="M37" s="120">
        <v>36831</v>
      </c>
      <c r="N37" s="120">
        <v>1898998</v>
      </c>
      <c r="O37" s="120">
        <v>-82830</v>
      </c>
      <c r="P37" s="121">
        <v>1411302</v>
      </c>
      <c r="Q37" s="138">
        <v>2278</v>
      </c>
      <c r="R37" s="120">
        <v>1280196</v>
      </c>
      <c r="S37" s="120">
        <v>-17598</v>
      </c>
      <c r="T37" s="120">
        <v>1161948</v>
      </c>
      <c r="U37" s="120">
        <v>-36454</v>
      </c>
      <c r="V37" s="120">
        <v>1030839</v>
      </c>
      <c r="W37" s="120">
        <v>323783</v>
      </c>
      <c r="X37" s="120">
        <v>1042655</v>
      </c>
      <c r="Y37" s="120">
        <v>-249562</v>
      </c>
      <c r="Z37" s="120">
        <v>1201829</v>
      </c>
      <c r="AA37" s="139">
        <v>-178660</v>
      </c>
      <c r="AB37" s="119"/>
      <c r="AC37" s="120"/>
      <c r="AD37" s="121"/>
    </row>
  </sheetData>
  <printOptions horizontalCentered="1"/>
  <pageMargins left="0.3937007874015748" right="0.3937007874015748" top="0.3937007874015748" bottom="0.1968503937007874" header="0.1968503937007874" footer="0"/>
  <pageSetup horizontalDpi="300" verticalDpi="300" orientation="portrait" pageOrder="overThenDown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93"/>
  <sheetViews>
    <sheetView showZeros="0" zoomScale="150" zoomScaleNormal="150" workbookViewId="0" topLeftCell="A1">
      <selection activeCell="C2" sqref="C2"/>
    </sheetView>
  </sheetViews>
  <sheetFormatPr defaultColWidth="10.00390625" defaultRowHeight="14.25"/>
  <cols>
    <col min="1" max="8" width="9.625" style="154" customWidth="1"/>
    <col min="9" max="9" width="10.625" style="154" customWidth="1"/>
    <col min="10" max="16384" width="10.00390625" style="154" customWidth="1"/>
  </cols>
  <sheetData>
    <row r="1" spans="1:9" ht="27.75" customHeight="1">
      <c r="A1" s="93" t="s">
        <v>133</v>
      </c>
      <c r="B1" s="2"/>
      <c r="C1" s="2"/>
      <c r="D1" s="3"/>
      <c r="E1" s="3"/>
      <c r="F1" s="3"/>
      <c r="G1" s="3"/>
      <c r="H1" s="3"/>
      <c r="I1" s="3"/>
    </row>
    <row r="2" spans="1:9" ht="15" customHeight="1" thickBot="1">
      <c r="A2" s="4" t="s">
        <v>63</v>
      </c>
      <c r="B2" s="155"/>
      <c r="C2" s="174"/>
      <c r="D2" s="174"/>
      <c r="E2" s="174"/>
      <c r="F2" s="174"/>
      <c r="G2" s="174"/>
      <c r="H2" s="174"/>
      <c r="I2" s="190" t="s">
        <v>95</v>
      </c>
    </row>
    <row r="3" spans="1:9" ht="7.5" customHeight="1">
      <c r="A3" s="167"/>
      <c r="B3" s="168" t="s">
        <v>96</v>
      </c>
      <c r="C3" s="259">
        <v>1</v>
      </c>
      <c r="D3" s="257">
        <v>2</v>
      </c>
      <c r="E3" s="257">
        <v>3</v>
      </c>
      <c r="F3" s="257">
        <v>4</v>
      </c>
      <c r="G3" s="257">
        <v>5</v>
      </c>
      <c r="H3" s="257">
        <v>6</v>
      </c>
      <c r="I3" s="267" t="s">
        <v>97</v>
      </c>
    </row>
    <row r="4" spans="1:9" ht="7.5" customHeight="1">
      <c r="A4" s="169" t="s">
        <v>98</v>
      </c>
      <c r="B4" s="156" t="s">
        <v>99</v>
      </c>
      <c r="C4" s="260"/>
      <c r="D4" s="258"/>
      <c r="E4" s="258"/>
      <c r="F4" s="258"/>
      <c r="G4" s="258"/>
      <c r="H4" s="258"/>
      <c r="I4" s="268"/>
    </row>
    <row r="5" spans="1:9" ht="7.5" customHeight="1">
      <c r="A5" s="244" t="s">
        <v>100</v>
      </c>
      <c r="B5" s="157" t="s">
        <v>117</v>
      </c>
      <c r="C5" s="158">
        <v>0</v>
      </c>
      <c r="D5" s="158">
        <v>0</v>
      </c>
      <c r="E5" s="158">
        <v>0</v>
      </c>
      <c r="F5" s="158">
        <v>0</v>
      </c>
      <c r="G5" s="158">
        <v>0</v>
      </c>
      <c r="H5" s="158">
        <v>1940</v>
      </c>
      <c r="I5" s="176">
        <v>1940</v>
      </c>
    </row>
    <row r="6" spans="1:9" ht="7.5" customHeight="1">
      <c r="A6" s="244"/>
      <c r="B6" s="159" t="s">
        <v>118</v>
      </c>
      <c r="C6" s="160">
        <v>20383</v>
      </c>
      <c r="D6" s="160">
        <v>39097</v>
      </c>
      <c r="E6" s="160">
        <v>38000</v>
      </c>
      <c r="F6" s="160">
        <v>27663</v>
      </c>
      <c r="G6" s="160">
        <v>33457</v>
      </c>
      <c r="H6" s="160">
        <v>15856</v>
      </c>
      <c r="I6" s="177">
        <v>174456</v>
      </c>
    </row>
    <row r="7" spans="1:9" ht="7.5" customHeight="1">
      <c r="A7" s="244"/>
      <c r="B7" s="159" t="s">
        <v>102</v>
      </c>
      <c r="C7" s="160">
        <v>1567</v>
      </c>
      <c r="D7" s="160">
        <v>4703</v>
      </c>
      <c r="E7" s="160">
        <v>2611</v>
      </c>
      <c r="F7" s="160">
        <v>2088</v>
      </c>
      <c r="G7" s="160">
        <v>3656</v>
      </c>
      <c r="H7" s="160">
        <v>4179</v>
      </c>
      <c r="I7" s="177">
        <v>18804</v>
      </c>
    </row>
    <row r="8" spans="1:9" ht="7.5" customHeight="1">
      <c r="A8" s="244"/>
      <c r="B8" s="159" t="s">
        <v>119</v>
      </c>
      <c r="C8" s="160">
        <v>2600</v>
      </c>
      <c r="D8" s="160">
        <v>4160</v>
      </c>
      <c r="E8" s="160">
        <v>3640</v>
      </c>
      <c r="F8" s="160">
        <v>3120</v>
      </c>
      <c r="G8" s="160">
        <v>3120</v>
      </c>
      <c r="H8" s="160">
        <v>2600</v>
      </c>
      <c r="I8" s="177">
        <v>19240</v>
      </c>
    </row>
    <row r="9" spans="1:9" ht="7.5" customHeight="1">
      <c r="A9" s="244"/>
      <c r="B9" s="159" t="s">
        <v>103</v>
      </c>
      <c r="C9" s="160">
        <v>30680</v>
      </c>
      <c r="D9" s="160">
        <v>21011</v>
      </c>
      <c r="E9" s="160">
        <v>17993</v>
      </c>
      <c r="F9" s="160">
        <v>35771</v>
      </c>
      <c r="G9" s="160">
        <v>39224</v>
      </c>
      <c r="H9" s="160">
        <v>42281</v>
      </c>
      <c r="I9" s="177">
        <v>186960</v>
      </c>
    </row>
    <row r="10" spans="1:9" ht="7.5" customHeight="1">
      <c r="A10" s="244"/>
      <c r="B10" s="161" t="s">
        <v>104</v>
      </c>
      <c r="C10" s="162">
        <v>0</v>
      </c>
      <c r="D10" s="162">
        <v>0</v>
      </c>
      <c r="E10" s="162">
        <v>0</v>
      </c>
      <c r="F10" s="162">
        <v>0</v>
      </c>
      <c r="G10" s="162">
        <v>0</v>
      </c>
      <c r="H10" s="162">
        <v>638</v>
      </c>
      <c r="I10" s="178">
        <v>638</v>
      </c>
    </row>
    <row r="11" spans="1:9" ht="7.5" customHeight="1">
      <c r="A11" s="244"/>
      <c r="B11" s="184" t="s">
        <v>116</v>
      </c>
      <c r="C11" s="165">
        <v>55230</v>
      </c>
      <c r="D11" s="165">
        <v>68971</v>
      </c>
      <c r="E11" s="165">
        <v>62244</v>
      </c>
      <c r="F11" s="165">
        <v>68642</v>
      </c>
      <c r="G11" s="165">
        <v>79457</v>
      </c>
      <c r="H11" s="165">
        <v>67494</v>
      </c>
      <c r="I11" s="179">
        <v>402038</v>
      </c>
    </row>
    <row r="12" spans="1:9" ht="7.5" customHeight="1">
      <c r="A12" s="244" t="s">
        <v>105</v>
      </c>
      <c r="B12" s="159" t="s">
        <v>106</v>
      </c>
      <c r="C12" s="160">
        <v>0</v>
      </c>
      <c r="D12" s="160">
        <v>2839</v>
      </c>
      <c r="E12" s="160">
        <v>682</v>
      </c>
      <c r="F12" s="160">
        <v>5994</v>
      </c>
      <c r="G12" s="160">
        <v>0</v>
      </c>
      <c r="H12" s="160">
        <v>679</v>
      </c>
      <c r="I12" s="177">
        <v>10194</v>
      </c>
    </row>
    <row r="13" spans="1:9" ht="7.5" customHeight="1">
      <c r="A13" s="244"/>
      <c r="B13" s="159" t="s">
        <v>101</v>
      </c>
      <c r="C13" s="160">
        <v>0</v>
      </c>
      <c r="D13" s="160">
        <v>2252</v>
      </c>
      <c r="E13" s="160">
        <v>2529</v>
      </c>
      <c r="F13" s="160">
        <v>3916</v>
      </c>
      <c r="G13" s="160">
        <v>6710</v>
      </c>
      <c r="H13" s="160">
        <v>3722</v>
      </c>
      <c r="I13" s="177">
        <v>19129</v>
      </c>
    </row>
    <row r="14" spans="1:9" ht="7.5" customHeight="1">
      <c r="A14" s="244"/>
      <c r="B14" s="159" t="s">
        <v>103</v>
      </c>
      <c r="C14" s="160">
        <v>0</v>
      </c>
      <c r="D14" s="160">
        <v>0</v>
      </c>
      <c r="E14" s="160">
        <v>0</v>
      </c>
      <c r="F14" s="160">
        <v>0</v>
      </c>
      <c r="G14" s="160">
        <v>0</v>
      </c>
      <c r="H14" s="160">
        <v>747</v>
      </c>
      <c r="I14" s="177">
        <v>747</v>
      </c>
    </row>
    <row r="15" spans="1:9" ht="7.5" customHeight="1">
      <c r="A15" s="244"/>
      <c r="B15" s="159" t="s">
        <v>192</v>
      </c>
      <c r="C15" s="160">
        <v>0</v>
      </c>
      <c r="D15" s="160">
        <v>0</v>
      </c>
      <c r="E15" s="160">
        <v>0</v>
      </c>
      <c r="F15" s="160">
        <v>2847</v>
      </c>
      <c r="G15" s="160">
        <v>0</v>
      </c>
      <c r="H15" s="160">
        <v>0</v>
      </c>
      <c r="I15" s="177">
        <v>2847</v>
      </c>
    </row>
    <row r="16" spans="1:9" ht="7.5" customHeight="1">
      <c r="A16" s="244"/>
      <c r="B16" s="159" t="s">
        <v>193</v>
      </c>
      <c r="C16" s="160">
        <v>0</v>
      </c>
      <c r="D16" s="160">
        <v>0</v>
      </c>
      <c r="E16" s="160">
        <v>0</v>
      </c>
      <c r="F16" s="160">
        <v>0</v>
      </c>
      <c r="G16" s="160">
        <v>1154</v>
      </c>
      <c r="H16" s="160">
        <v>2547</v>
      </c>
      <c r="I16" s="177">
        <v>3701</v>
      </c>
    </row>
    <row r="17" spans="1:9" ht="7.5" customHeight="1">
      <c r="A17" s="244"/>
      <c r="B17" s="184" t="s">
        <v>116</v>
      </c>
      <c r="C17" s="165">
        <v>0</v>
      </c>
      <c r="D17" s="165">
        <v>5091</v>
      </c>
      <c r="E17" s="165">
        <v>3211</v>
      </c>
      <c r="F17" s="165">
        <v>12757</v>
      </c>
      <c r="G17" s="165">
        <v>7864</v>
      </c>
      <c r="H17" s="165">
        <v>7695</v>
      </c>
      <c r="I17" s="179">
        <v>36618</v>
      </c>
    </row>
    <row r="18" spans="1:9" ht="7.5" customHeight="1">
      <c r="A18" s="244" t="s">
        <v>107</v>
      </c>
      <c r="B18" s="159" t="s">
        <v>106</v>
      </c>
      <c r="C18" s="160">
        <v>25557</v>
      </c>
      <c r="D18" s="160">
        <v>31127</v>
      </c>
      <c r="E18" s="160">
        <v>33494</v>
      </c>
      <c r="F18" s="160">
        <v>33320</v>
      </c>
      <c r="G18" s="160">
        <v>25593</v>
      </c>
      <c r="H18" s="160">
        <v>9610</v>
      </c>
      <c r="I18" s="177">
        <v>158701</v>
      </c>
    </row>
    <row r="19" spans="1:9" ht="7.5" customHeight="1">
      <c r="A19" s="244"/>
      <c r="B19" s="159" t="s">
        <v>108</v>
      </c>
      <c r="C19" s="160">
        <v>2073</v>
      </c>
      <c r="D19" s="160">
        <v>2750</v>
      </c>
      <c r="E19" s="160">
        <v>3776</v>
      </c>
      <c r="F19" s="160">
        <v>4159</v>
      </c>
      <c r="G19" s="160">
        <v>6296</v>
      </c>
      <c r="H19" s="160">
        <v>3403</v>
      </c>
      <c r="I19" s="177">
        <v>22457</v>
      </c>
    </row>
    <row r="20" spans="1:9" ht="7.5" customHeight="1">
      <c r="A20" s="244"/>
      <c r="B20" s="159" t="s">
        <v>3</v>
      </c>
      <c r="C20" s="160">
        <v>17730</v>
      </c>
      <c r="D20" s="160">
        <v>13181</v>
      </c>
      <c r="E20" s="160">
        <v>27522</v>
      </c>
      <c r="F20" s="160">
        <v>28765</v>
      </c>
      <c r="G20" s="160">
        <v>27428</v>
      </c>
      <c r="H20" s="160">
        <v>45442</v>
      </c>
      <c r="I20" s="177">
        <v>160068</v>
      </c>
    </row>
    <row r="21" spans="1:9" ht="7.5" customHeight="1">
      <c r="A21" s="244"/>
      <c r="B21" s="240" t="s">
        <v>185</v>
      </c>
      <c r="C21" s="162">
        <v>0</v>
      </c>
      <c r="D21" s="162">
        <v>24889</v>
      </c>
      <c r="E21" s="162">
        <v>26127</v>
      </c>
      <c r="F21" s="162">
        <v>28085</v>
      </c>
      <c r="G21" s="162">
        <v>39415</v>
      </c>
      <c r="H21" s="162">
        <v>41850</v>
      </c>
      <c r="I21" s="178">
        <v>160366</v>
      </c>
    </row>
    <row r="22" spans="1:9" ht="7.5" customHeight="1">
      <c r="A22" s="244"/>
      <c r="B22" s="184" t="s">
        <v>116</v>
      </c>
      <c r="C22" s="165">
        <v>45360</v>
      </c>
      <c r="D22" s="165">
        <v>71947</v>
      </c>
      <c r="E22" s="165">
        <v>90919</v>
      </c>
      <c r="F22" s="165">
        <v>94329</v>
      </c>
      <c r="G22" s="165">
        <v>98732</v>
      </c>
      <c r="H22" s="165">
        <v>100305</v>
      </c>
      <c r="I22" s="179">
        <v>501592</v>
      </c>
    </row>
    <row r="23" spans="1:9" ht="7.5" customHeight="1">
      <c r="A23" s="244" t="s">
        <v>109</v>
      </c>
      <c r="B23" s="157" t="s">
        <v>106</v>
      </c>
      <c r="C23" s="158">
        <v>4209</v>
      </c>
      <c r="D23" s="158">
        <v>2722</v>
      </c>
      <c r="E23" s="158">
        <v>4325</v>
      </c>
      <c r="F23" s="158">
        <v>1183</v>
      </c>
      <c r="G23" s="158">
        <v>4240</v>
      </c>
      <c r="H23" s="158">
        <v>3160</v>
      </c>
      <c r="I23" s="176">
        <v>19839</v>
      </c>
    </row>
    <row r="24" spans="1:9" ht="7.5" customHeight="1">
      <c r="A24" s="244"/>
      <c r="B24" s="159" t="s">
        <v>108</v>
      </c>
      <c r="C24" s="160">
        <v>0</v>
      </c>
      <c r="D24" s="160">
        <v>0</v>
      </c>
      <c r="E24" s="160">
        <v>0</v>
      </c>
      <c r="F24" s="160">
        <v>0</v>
      </c>
      <c r="G24" s="160">
        <v>0</v>
      </c>
      <c r="H24" s="160">
        <v>0</v>
      </c>
      <c r="I24" s="177">
        <v>0</v>
      </c>
    </row>
    <row r="25" spans="1:9" ht="7.5" customHeight="1">
      <c r="A25" s="244"/>
      <c r="B25" s="159" t="s">
        <v>101</v>
      </c>
      <c r="C25" s="160">
        <v>0</v>
      </c>
      <c r="D25" s="160">
        <v>0</v>
      </c>
      <c r="E25" s="160">
        <v>0</v>
      </c>
      <c r="F25" s="160">
        <v>0</v>
      </c>
      <c r="G25" s="160">
        <v>0</v>
      </c>
      <c r="H25" s="160">
        <v>0</v>
      </c>
      <c r="I25" s="177">
        <v>0</v>
      </c>
    </row>
    <row r="26" spans="1:9" ht="7.5" customHeight="1">
      <c r="A26" s="244"/>
      <c r="B26" s="163" t="s">
        <v>2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77">
        <v>0</v>
      </c>
    </row>
    <row r="27" spans="1:9" ht="7.5" customHeight="1">
      <c r="A27" s="244"/>
      <c r="B27" s="159" t="s">
        <v>103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77">
        <v>0</v>
      </c>
    </row>
    <row r="28" spans="1:9" ht="7.5" customHeight="1">
      <c r="A28" s="244"/>
      <c r="B28" s="159" t="s">
        <v>192</v>
      </c>
      <c r="C28" s="162">
        <v>0</v>
      </c>
      <c r="D28" s="162">
        <v>0</v>
      </c>
      <c r="E28" s="162">
        <v>0</v>
      </c>
      <c r="F28" s="162">
        <v>0</v>
      </c>
      <c r="G28" s="162">
        <v>0</v>
      </c>
      <c r="H28" s="162">
        <v>0</v>
      </c>
      <c r="I28" s="178">
        <v>0</v>
      </c>
    </row>
    <row r="29" spans="1:9" ht="7.5" customHeight="1">
      <c r="A29" s="244"/>
      <c r="B29" s="185" t="s">
        <v>116</v>
      </c>
      <c r="C29" s="165">
        <v>4209</v>
      </c>
      <c r="D29" s="165">
        <v>2722</v>
      </c>
      <c r="E29" s="165">
        <v>4325</v>
      </c>
      <c r="F29" s="165">
        <v>1183</v>
      </c>
      <c r="G29" s="165">
        <v>4240</v>
      </c>
      <c r="H29" s="165">
        <v>3160</v>
      </c>
      <c r="I29" s="179">
        <v>19839</v>
      </c>
    </row>
    <row r="30" spans="1:9" ht="7.5" customHeight="1">
      <c r="A30" s="244" t="s">
        <v>110</v>
      </c>
      <c r="B30" s="157" t="s">
        <v>106</v>
      </c>
      <c r="C30" s="160">
        <v>2220</v>
      </c>
      <c r="D30" s="160">
        <v>3708</v>
      </c>
      <c r="E30" s="160">
        <v>4416</v>
      </c>
      <c r="F30" s="160">
        <v>2443</v>
      </c>
      <c r="G30" s="160">
        <v>3522</v>
      </c>
      <c r="H30" s="160">
        <v>3046</v>
      </c>
      <c r="I30" s="177">
        <v>19355</v>
      </c>
    </row>
    <row r="31" spans="1:9" ht="7.5" customHeight="1">
      <c r="A31" s="244"/>
      <c r="B31" s="163" t="s">
        <v>120</v>
      </c>
      <c r="C31" s="160">
        <v>0</v>
      </c>
      <c r="D31" s="160">
        <v>0</v>
      </c>
      <c r="E31" s="160">
        <v>0</v>
      </c>
      <c r="F31" s="160">
        <v>0</v>
      </c>
      <c r="G31" s="160">
        <v>0</v>
      </c>
      <c r="H31" s="160">
        <v>0</v>
      </c>
      <c r="I31" s="177">
        <v>0</v>
      </c>
    </row>
    <row r="32" spans="1:9" ht="7.5" customHeight="1">
      <c r="A32" s="244"/>
      <c r="B32" s="163" t="s">
        <v>187</v>
      </c>
      <c r="C32" s="160">
        <v>0</v>
      </c>
      <c r="D32" s="160">
        <v>0</v>
      </c>
      <c r="E32" s="160">
        <v>0</v>
      </c>
      <c r="F32" s="160">
        <v>0</v>
      </c>
      <c r="G32" s="160">
        <v>0</v>
      </c>
      <c r="H32" s="160">
        <v>10400</v>
      </c>
      <c r="I32" s="177">
        <v>10400</v>
      </c>
    </row>
    <row r="33" spans="1:9" ht="7.5" customHeight="1">
      <c r="A33" s="244"/>
      <c r="B33" s="164" t="s">
        <v>104</v>
      </c>
      <c r="C33" s="162">
        <v>1062</v>
      </c>
      <c r="D33" s="162">
        <v>1814</v>
      </c>
      <c r="E33" s="162">
        <v>633</v>
      </c>
      <c r="F33" s="162">
        <v>1072</v>
      </c>
      <c r="G33" s="162">
        <v>1617</v>
      </c>
      <c r="H33" s="162">
        <v>523</v>
      </c>
      <c r="I33" s="178">
        <v>6721</v>
      </c>
    </row>
    <row r="34" spans="1:9" ht="7.5" customHeight="1">
      <c r="A34" s="244"/>
      <c r="B34" s="184" t="s">
        <v>116</v>
      </c>
      <c r="C34" s="165">
        <v>3282</v>
      </c>
      <c r="D34" s="165">
        <v>5522</v>
      </c>
      <c r="E34" s="165">
        <v>5049</v>
      </c>
      <c r="F34" s="165">
        <v>3515</v>
      </c>
      <c r="G34" s="165">
        <v>5139</v>
      </c>
      <c r="H34" s="165">
        <v>13969</v>
      </c>
      <c r="I34" s="180">
        <v>36476</v>
      </c>
    </row>
    <row r="35" spans="1:9" ht="7.5" customHeight="1">
      <c r="A35" s="244" t="s">
        <v>111</v>
      </c>
      <c r="B35" s="157" t="s">
        <v>106</v>
      </c>
      <c r="C35" s="160">
        <v>21347</v>
      </c>
      <c r="D35" s="160">
        <v>23651</v>
      </c>
      <c r="E35" s="160">
        <v>23321</v>
      </c>
      <c r="F35" s="160">
        <v>32047</v>
      </c>
      <c r="G35" s="160">
        <v>33810</v>
      </c>
      <c r="H35" s="160">
        <v>30163</v>
      </c>
      <c r="I35" s="177">
        <v>164339</v>
      </c>
    </row>
    <row r="36" spans="1:9" ht="7.5" customHeight="1">
      <c r="A36" s="244"/>
      <c r="B36" s="163" t="s">
        <v>108</v>
      </c>
      <c r="C36" s="160">
        <v>764</v>
      </c>
      <c r="D36" s="160">
        <v>0</v>
      </c>
      <c r="E36" s="160">
        <v>0</v>
      </c>
      <c r="F36" s="160">
        <v>0</v>
      </c>
      <c r="G36" s="160">
        <v>0</v>
      </c>
      <c r="H36" s="160">
        <v>0</v>
      </c>
      <c r="I36" s="177">
        <v>764</v>
      </c>
    </row>
    <row r="37" spans="1:9" ht="7.5" customHeight="1">
      <c r="A37" s="244"/>
      <c r="B37" s="164" t="s">
        <v>186</v>
      </c>
      <c r="C37" s="162">
        <v>0</v>
      </c>
      <c r="D37" s="162">
        <v>0</v>
      </c>
      <c r="E37" s="162">
        <v>0</v>
      </c>
      <c r="F37" s="162">
        <v>0</v>
      </c>
      <c r="G37" s="162">
        <v>0</v>
      </c>
      <c r="H37" s="162">
        <v>0</v>
      </c>
      <c r="I37" s="178">
        <v>0</v>
      </c>
    </row>
    <row r="38" spans="1:9" ht="7.5" customHeight="1">
      <c r="A38" s="244"/>
      <c r="B38" s="164" t="s">
        <v>104</v>
      </c>
      <c r="C38" s="162">
        <v>3982</v>
      </c>
      <c r="D38" s="162">
        <v>2734</v>
      </c>
      <c r="E38" s="162">
        <v>12403</v>
      </c>
      <c r="F38" s="162">
        <v>14264</v>
      </c>
      <c r="G38" s="162">
        <v>17885</v>
      </c>
      <c r="H38" s="162">
        <v>11502</v>
      </c>
      <c r="I38" s="178">
        <v>62770</v>
      </c>
    </row>
    <row r="39" spans="1:9" ht="7.5" customHeight="1">
      <c r="A39" s="244"/>
      <c r="B39" s="184" t="s">
        <v>116</v>
      </c>
      <c r="C39" s="165">
        <v>26093</v>
      </c>
      <c r="D39" s="165">
        <v>26385</v>
      </c>
      <c r="E39" s="165">
        <v>35724</v>
      </c>
      <c r="F39" s="165">
        <v>46311</v>
      </c>
      <c r="G39" s="165">
        <v>51695</v>
      </c>
      <c r="H39" s="165">
        <v>41665</v>
      </c>
      <c r="I39" s="179">
        <v>227873</v>
      </c>
    </row>
    <row r="40" spans="1:9" ht="7.5" customHeight="1">
      <c r="A40" s="245" t="s">
        <v>112</v>
      </c>
      <c r="B40" s="159" t="s">
        <v>106</v>
      </c>
      <c r="C40" s="160">
        <v>0</v>
      </c>
      <c r="D40" s="160">
        <v>0</v>
      </c>
      <c r="E40" s="160">
        <v>0</v>
      </c>
      <c r="F40" s="160">
        <v>0</v>
      </c>
      <c r="G40" s="160">
        <v>0</v>
      </c>
      <c r="H40" s="160">
        <v>0</v>
      </c>
      <c r="I40" s="177">
        <v>0</v>
      </c>
    </row>
    <row r="41" spans="1:9" ht="7.5" customHeight="1">
      <c r="A41" s="255"/>
      <c r="B41" s="159" t="s">
        <v>108</v>
      </c>
      <c r="C41" s="160">
        <v>0</v>
      </c>
      <c r="D41" s="160">
        <v>0</v>
      </c>
      <c r="E41" s="160">
        <v>0</v>
      </c>
      <c r="F41" s="160">
        <v>0</v>
      </c>
      <c r="G41" s="160">
        <v>451</v>
      </c>
      <c r="H41" s="160">
        <v>762</v>
      </c>
      <c r="I41" s="177">
        <v>1213</v>
      </c>
    </row>
    <row r="42" spans="1:9" ht="7.5" customHeight="1">
      <c r="A42" s="255"/>
      <c r="B42" s="163" t="s">
        <v>101</v>
      </c>
      <c r="C42" s="160">
        <v>27040</v>
      </c>
      <c r="D42" s="160">
        <v>20800</v>
      </c>
      <c r="E42" s="160">
        <v>29120</v>
      </c>
      <c r="F42" s="160">
        <v>17680</v>
      </c>
      <c r="G42" s="160">
        <v>30160</v>
      </c>
      <c r="H42" s="160">
        <v>30680</v>
      </c>
      <c r="I42" s="177">
        <v>155480</v>
      </c>
    </row>
    <row r="43" spans="1:9" ht="7.5" customHeight="1">
      <c r="A43" s="255"/>
      <c r="B43" s="159" t="s">
        <v>102</v>
      </c>
      <c r="C43" s="160">
        <v>0</v>
      </c>
      <c r="D43" s="160">
        <v>0</v>
      </c>
      <c r="E43" s="160">
        <v>0</v>
      </c>
      <c r="F43" s="160">
        <v>0</v>
      </c>
      <c r="G43" s="160">
        <v>0</v>
      </c>
      <c r="H43" s="160">
        <v>0</v>
      </c>
      <c r="I43" s="177">
        <v>0</v>
      </c>
    </row>
    <row r="44" spans="1:9" ht="7.5" customHeight="1">
      <c r="A44" s="255"/>
      <c r="B44" s="163" t="s">
        <v>2</v>
      </c>
      <c r="C44" s="160">
        <v>2082</v>
      </c>
      <c r="D44" s="160">
        <v>1563</v>
      </c>
      <c r="E44" s="160">
        <v>520</v>
      </c>
      <c r="F44" s="160">
        <v>520</v>
      </c>
      <c r="G44" s="160">
        <v>1560</v>
      </c>
      <c r="H44" s="160">
        <v>522</v>
      </c>
      <c r="I44" s="177">
        <v>6767</v>
      </c>
    </row>
    <row r="45" spans="1:9" ht="7.5" customHeight="1">
      <c r="A45" s="255"/>
      <c r="B45" s="159" t="s">
        <v>103</v>
      </c>
      <c r="C45" s="160">
        <v>520</v>
      </c>
      <c r="D45" s="160">
        <v>5200</v>
      </c>
      <c r="E45" s="160">
        <v>6240</v>
      </c>
      <c r="F45" s="160">
        <v>18720</v>
      </c>
      <c r="G45" s="160">
        <v>17739</v>
      </c>
      <c r="H45" s="160">
        <v>9844</v>
      </c>
      <c r="I45" s="177">
        <v>58263</v>
      </c>
    </row>
    <row r="46" spans="1:9" ht="7.5" customHeight="1">
      <c r="A46" s="256"/>
      <c r="B46" s="184" t="s">
        <v>116</v>
      </c>
      <c r="C46" s="165">
        <v>29642</v>
      </c>
      <c r="D46" s="165">
        <v>27563</v>
      </c>
      <c r="E46" s="165">
        <v>35880</v>
      </c>
      <c r="F46" s="165">
        <v>36920</v>
      </c>
      <c r="G46" s="165">
        <v>49910</v>
      </c>
      <c r="H46" s="165">
        <v>41808</v>
      </c>
      <c r="I46" s="180">
        <v>221723</v>
      </c>
    </row>
    <row r="47" spans="1:9" ht="7.5" customHeight="1" thickBot="1">
      <c r="A47" s="170" t="s">
        <v>113</v>
      </c>
      <c r="B47" s="171"/>
      <c r="C47" s="172">
        <v>163816</v>
      </c>
      <c r="D47" s="172">
        <v>208201</v>
      </c>
      <c r="E47" s="172">
        <v>237352</v>
      </c>
      <c r="F47" s="172">
        <v>263657</v>
      </c>
      <c r="G47" s="172">
        <v>297037</v>
      </c>
      <c r="H47" s="172">
        <v>276096</v>
      </c>
      <c r="I47" s="175">
        <v>1446159</v>
      </c>
    </row>
    <row r="48" spans="1:9" ht="7.5" customHeight="1" thickBot="1">
      <c r="A48" s="166"/>
      <c r="B48" s="166"/>
      <c r="C48" s="211"/>
      <c r="D48" s="211"/>
      <c r="E48" s="211"/>
      <c r="F48" s="211"/>
      <c r="G48" s="211"/>
      <c r="H48" s="211"/>
      <c r="I48" s="211"/>
    </row>
    <row r="49" spans="1:9" ht="7.5" customHeight="1">
      <c r="A49" s="167"/>
      <c r="B49" s="168" t="s">
        <v>96</v>
      </c>
      <c r="C49" s="261">
        <v>7</v>
      </c>
      <c r="D49" s="263">
        <v>8</v>
      </c>
      <c r="E49" s="263">
        <v>9</v>
      </c>
      <c r="F49" s="263">
        <v>10</v>
      </c>
      <c r="G49" s="263">
        <v>11</v>
      </c>
      <c r="H49" s="263">
        <v>12</v>
      </c>
      <c r="I49" s="265" t="s">
        <v>114</v>
      </c>
    </row>
    <row r="50" spans="1:9" ht="7.5" customHeight="1">
      <c r="A50" s="169" t="s">
        <v>115</v>
      </c>
      <c r="B50" s="156" t="s">
        <v>99</v>
      </c>
      <c r="C50" s="262"/>
      <c r="D50" s="264"/>
      <c r="E50" s="264"/>
      <c r="F50" s="264"/>
      <c r="G50" s="264"/>
      <c r="H50" s="264"/>
      <c r="I50" s="266"/>
    </row>
    <row r="51" spans="1:9" ht="7.5" customHeight="1">
      <c r="A51" s="244" t="s">
        <v>100</v>
      </c>
      <c r="B51" s="157" t="s">
        <v>117</v>
      </c>
      <c r="C51" s="160">
        <v>1857</v>
      </c>
      <c r="D51" s="160">
        <v>0</v>
      </c>
      <c r="E51" s="160">
        <v>520</v>
      </c>
      <c r="F51" s="160">
        <v>4146</v>
      </c>
      <c r="G51" s="160">
        <v>0</v>
      </c>
      <c r="H51" s="160">
        <v>0</v>
      </c>
      <c r="I51" s="177">
        <v>8463</v>
      </c>
    </row>
    <row r="52" spans="1:9" ht="7.5" customHeight="1">
      <c r="A52" s="244"/>
      <c r="B52" s="159" t="s">
        <v>118</v>
      </c>
      <c r="C52" s="160">
        <v>22943</v>
      </c>
      <c r="D52" s="160">
        <v>32192</v>
      </c>
      <c r="E52" s="160">
        <v>23598</v>
      </c>
      <c r="F52" s="160">
        <v>37951</v>
      </c>
      <c r="G52" s="160">
        <v>39244</v>
      </c>
      <c r="H52" s="160">
        <v>28943</v>
      </c>
      <c r="I52" s="177">
        <v>359327</v>
      </c>
    </row>
    <row r="53" spans="1:9" ht="7.5" customHeight="1">
      <c r="A53" s="244"/>
      <c r="B53" s="159" t="s">
        <v>102</v>
      </c>
      <c r="C53" s="160">
        <v>0</v>
      </c>
      <c r="D53" s="160">
        <v>3134</v>
      </c>
      <c r="E53" s="160">
        <v>3657</v>
      </c>
      <c r="F53" s="160">
        <v>8355</v>
      </c>
      <c r="G53" s="160">
        <v>10427</v>
      </c>
      <c r="H53" s="160">
        <v>8320</v>
      </c>
      <c r="I53" s="177">
        <v>52697</v>
      </c>
    </row>
    <row r="54" spans="1:9" ht="7.5" customHeight="1">
      <c r="A54" s="244"/>
      <c r="B54" s="159" t="s">
        <v>119</v>
      </c>
      <c r="C54" s="160">
        <v>1040</v>
      </c>
      <c r="D54" s="160">
        <v>0</v>
      </c>
      <c r="E54" s="160">
        <v>0</v>
      </c>
      <c r="F54" s="160">
        <v>0</v>
      </c>
      <c r="G54" s="160">
        <v>520</v>
      </c>
      <c r="H54" s="160">
        <v>0</v>
      </c>
      <c r="I54" s="177">
        <v>20800</v>
      </c>
    </row>
    <row r="55" spans="1:9" ht="7.5" customHeight="1">
      <c r="A55" s="244"/>
      <c r="B55" s="159" t="s">
        <v>103</v>
      </c>
      <c r="C55" s="160">
        <v>7409</v>
      </c>
      <c r="D55" s="160">
        <v>5728</v>
      </c>
      <c r="E55" s="160">
        <v>10620</v>
      </c>
      <c r="F55" s="160">
        <v>22041</v>
      </c>
      <c r="G55" s="160">
        <v>16949</v>
      </c>
      <c r="H55" s="160">
        <v>11077</v>
      </c>
      <c r="I55" s="177">
        <v>260784</v>
      </c>
    </row>
    <row r="56" spans="1:9" ht="7.5" customHeight="1">
      <c r="A56" s="244"/>
      <c r="B56" s="161" t="s">
        <v>104</v>
      </c>
      <c r="C56" s="162">
        <v>1090</v>
      </c>
      <c r="D56" s="162">
        <v>0</v>
      </c>
      <c r="E56" s="162">
        <v>0</v>
      </c>
      <c r="F56" s="162">
        <v>0</v>
      </c>
      <c r="G56" s="162">
        <v>0</v>
      </c>
      <c r="H56" s="162">
        <v>0</v>
      </c>
      <c r="I56" s="178">
        <v>1728</v>
      </c>
    </row>
    <row r="57" spans="1:9" ht="7.5" customHeight="1">
      <c r="A57" s="244"/>
      <c r="B57" s="185" t="s">
        <v>116</v>
      </c>
      <c r="C57" s="165">
        <v>34339</v>
      </c>
      <c r="D57" s="165">
        <v>41054</v>
      </c>
      <c r="E57" s="165">
        <v>38395</v>
      </c>
      <c r="F57" s="165">
        <v>72493</v>
      </c>
      <c r="G57" s="165">
        <v>67140</v>
      </c>
      <c r="H57" s="165">
        <v>48340</v>
      </c>
      <c r="I57" s="179">
        <v>703799</v>
      </c>
    </row>
    <row r="58" spans="1:9" ht="7.5" customHeight="1">
      <c r="A58" s="244" t="s">
        <v>105</v>
      </c>
      <c r="B58" s="159" t="s">
        <v>106</v>
      </c>
      <c r="C58" s="160">
        <v>0</v>
      </c>
      <c r="D58" s="160">
        <v>2026</v>
      </c>
      <c r="E58" s="160">
        <v>3166</v>
      </c>
      <c r="F58" s="160">
        <v>3596</v>
      </c>
      <c r="G58" s="160">
        <v>5751</v>
      </c>
      <c r="H58" s="160">
        <v>3411</v>
      </c>
      <c r="I58" s="177">
        <v>28144</v>
      </c>
    </row>
    <row r="59" spans="1:9" ht="7.5" customHeight="1">
      <c r="A59" s="244"/>
      <c r="B59" s="159" t="s">
        <v>101</v>
      </c>
      <c r="C59" s="160">
        <v>1330</v>
      </c>
      <c r="D59" s="160">
        <v>1761</v>
      </c>
      <c r="E59" s="160">
        <v>2553</v>
      </c>
      <c r="F59" s="160">
        <v>2403</v>
      </c>
      <c r="G59" s="160">
        <v>1122</v>
      </c>
      <c r="H59" s="160">
        <v>102</v>
      </c>
      <c r="I59" s="177">
        <v>28400</v>
      </c>
    </row>
    <row r="60" spans="1:9" ht="7.5" customHeight="1">
      <c r="A60" s="244"/>
      <c r="B60" s="159" t="s">
        <v>103</v>
      </c>
      <c r="C60" s="160">
        <v>0</v>
      </c>
      <c r="D60" s="160">
        <v>0</v>
      </c>
      <c r="E60" s="160">
        <v>0</v>
      </c>
      <c r="F60" s="160">
        <v>0</v>
      </c>
      <c r="G60" s="160">
        <v>0</v>
      </c>
      <c r="H60" s="160">
        <v>0</v>
      </c>
      <c r="I60" s="177">
        <v>747</v>
      </c>
    </row>
    <row r="61" spans="1:9" ht="7.5" customHeight="1">
      <c r="A61" s="244"/>
      <c r="B61" s="159" t="s">
        <v>192</v>
      </c>
      <c r="C61" s="160">
        <v>0</v>
      </c>
      <c r="D61" s="160">
        <v>0</v>
      </c>
      <c r="E61" s="160">
        <v>0</v>
      </c>
      <c r="F61" s="160">
        <v>0</v>
      </c>
      <c r="G61" s="160">
        <v>0</v>
      </c>
      <c r="H61" s="160">
        <v>0</v>
      </c>
      <c r="I61" s="177">
        <v>2847</v>
      </c>
    </row>
    <row r="62" spans="1:9" ht="7.5" customHeight="1">
      <c r="A62" s="244"/>
      <c r="B62" s="159" t="s">
        <v>193</v>
      </c>
      <c r="C62" s="160">
        <v>2100</v>
      </c>
      <c r="D62" s="160">
        <v>203</v>
      </c>
      <c r="E62" s="160">
        <v>0</v>
      </c>
      <c r="F62" s="160">
        <v>0</v>
      </c>
      <c r="G62" s="160">
        <v>0</v>
      </c>
      <c r="H62" s="160">
        <v>0</v>
      </c>
      <c r="I62" s="177">
        <v>6004</v>
      </c>
    </row>
    <row r="63" spans="1:9" ht="7.5" customHeight="1">
      <c r="A63" s="244"/>
      <c r="B63" s="185" t="s">
        <v>116</v>
      </c>
      <c r="C63" s="165">
        <v>3430</v>
      </c>
      <c r="D63" s="165">
        <v>3990</v>
      </c>
      <c r="E63" s="165">
        <v>5719</v>
      </c>
      <c r="F63" s="165">
        <v>5999</v>
      </c>
      <c r="G63" s="165">
        <v>6873</v>
      </c>
      <c r="H63" s="165">
        <v>3513</v>
      </c>
      <c r="I63" s="179">
        <v>66142</v>
      </c>
    </row>
    <row r="64" spans="1:9" ht="7.5" customHeight="1">
      <c r="A64" s="244" t="s">
        <v>107</v>
      </c>
      <c r="B64" s="159" t="s">
        <v>106</v>
      </c>
      <c r="C64" s="160">
        <v>34567</v>
      </c>
      <c r="D64" s="160">
        <v>31009</v>
      </c>
      <c r="E64" s="160">
        <v>31427</v>
      </c>
      <c r="F64" s="160">
        <v>37433</v>
      </c>
      <c r="G64" s="160">
        <v>36538</v>
      </c>
      <c r="H64" s="160">
        <v>32672</v>
      </c>
      <c r="I64" s="177">
        <v>362347</v>
      </c>
    </row>
    <row r="65" spans="1:9" ht="7.5" customHeight="1">
      <c r="A65" s="244"/>
      <c r="B65" s="159" t="s">
        <v>108</v>
      </c>
      <c r="C65" s="160">
        <v>1289</v>
      </c>
      <c r="D65" s="160">
        <v>2778</v>
      </c>
      <c r="E65" s="160">
        <v>2189</v>
      </c>
      <c r="F65" s="160">
        <v>2141</v>
      </c>
      <c r="G65" s="160">
        <v>2508</v>
      </c>
      <c r="H65" s="160">
        <v>2110</v>
      </c>
      <c r="I65" s="177">
        <v>35472</v>
      </c>
    </row>
    <row r="66" spans="1:9" ht="7.5" customHeight="1">
      <c r="A66" s="244"/>
      <c r="B66" s="159" t="s">
        <v>3</v>
      </c>
      <c r="C66" s="160">
        <v>25666</v>
      </c>
      <c r="D66" s="160">
        <v>19813</v>
      </c>
      <c r="E66" s="160">
        <v>19455</v>
      </c>
      <c r="F66" s="160">
        <v>21403</v>
      </c>
      <c r="G66" s="160">
        <v>28188</v>
      </c>
      <c r="H66" s="160">
        <v>23339</v>
      </c>
      <c r="I66" s="177">
        <v>297932</v>
      </c>
    </row>
    <row r="67" spans="1:9" ht="7.5" customHeight="1">
      <c r="A67" s="244"/>
      <c r="B67" s="240" t="s">
        <v>185</v>
      </c>
      <c r="C67" s="162">
        <v>22645</v>
      </c>
      <c r="D67" s="162">
        <v>17921</v>
      </c>
      <c r="E67" s="162">
        <v>20830</v>
      </c>
      <c r="F67" s="162">
        <v>22538</v>
      </c>
      <c r="G67" s="162">
        <v>47729</v>
      </c>
      <c r="H67" s="162">
        <v>37145</v>
      </c>
      <c r="I67" s="178">
        <v>329174</v>
      </c>
    </row>
    <row r="68" spans="1:9" ht="7.5" customHeight="1">
      <c r="A68" s="244"/>
      <c r="B68" s="185" t="s">
        <v>116</v>
      </c>
      <c r="C68" s="165">
        <v>84167</v>
      </c>
      <c r="D68" s="165">
        <v>71521</v>
      </c>
      <c r="E68" s="165">
        <v>73901</v>
      </c>
      <c r="F68" s="165">
        <v>83515</v>
      </c>
      <c r="G68" s="165">
        <v>114963</v>
      </c>
      <c r="H68" s="165">
        <v>95266</v>
      </c>
      <c r="I68" s="179">
        <v>1024925</v>
      </c>
    </row>
    <row r="69" spans="1:9" ht="7.5" customHeight="1">
      <c r="A69" s="244" t="s">
        <v>109</v>
      </c>
      <c r="B69" s="157" t="s">
        <v>106</v>
      </c>
      <c r="C69" s="158">
        <v>6567</v>
      </c>
      <c r="D69" s="158">
        <v>1723</v>
      </c>
      <c r="E69" s="158">
        <v>2834</v>
      </c>
      <c r="F69" s="158">
        <v>8700</v>
      </c>
      <c r="G69" s="158">
        <v>9450</v>
      </c>
      <c r="H69" s="158">
        <v>5971</v>
      </c>
      <c r="I69" s="176">
        <v>55084</v>
      </c>
    </row>
    <row r="70" spans="1:9" ht="7.5" customHeight="1">
      <c r="A70" s="244"/>
      <c r="B70" s="159" t="s">
        <v>108</v>
      </c>
      <c r="C70" s="160">
        <v>2444</v>
      </c>
      <c r="D70" s="160">
        <v>0</v>
      </c>
      <c r="E70" s="160">
        <v>0</v>
      </c>
      <c r="F70" s="160">
        <v>0</v>
      </c>
      <c r="G70" s="160">
        <v>0</v>
      </c>
      <c r="H70" s="160">
        <v>0</v>
      </c>
      <c r="I70" s="177">
        <v>2444</v>
      </c>
    </row>
    <row r="71" spans="1:9" ht="7.5" customHeight="1">
      <c r="A71" s="244"/>
      <c r="B71" s="159" t="s">
        <v>101</v>
      </c>
      <c r="C71" s="160">
        <v>10088</v>
      </c>
      <c r="D71" s="160">
        <v>3120</v>
      </c>
      <c r="E71" s="160">
        <v>0</v>
      </c>
      <c r="F71" s="160">
        <v>0</v>
      </c>
      <c r="G71" s="160">
        <v>0</v>
      </c>
      <c r="H71" s="160">
        <v>0</v>
      </c>
      <c r="I71" s="177">
        <v>13208</v>
      </c>
    </row>
    <row r="72" spans="1:9" ht="7.5" customHeight="1">
      <c r="A72" s="244"/>
      <c r="B72" s="163" t="s">
        <v>2</v>
      </c>
      <c r="C72" s="160">
        <v>295</v>
      </c>
      <c r="D72" s="160">
        <v>0</v>
      </c>
      <c r="E72" s="160">
        <v>0</v>
      </c>
      <c r="F72" s="160">
        <v>0</v>
      </c>
      <c r="G72" s="160">
        <v>0</v>
      </c>
      <c r="H72" s="160">
        <v>0</v>
      </c>
      <c r="I72" s="177">
        <v>295</v>
      </c>
    </row>
    <row r="73" spans="1:9" ht="7.5" customHeight="1">
      <c r="A73" s="244"/>
      <c r="B73" s="159" t="s">
        <v>103</v>
      </c>
      <c r="C73" s="160">
        <v>35879</v>
      </c>
      <c r="D73" s="160">
        <v>0</v>
      </c>
      <c r="E73" s="160">
        <v>0</v>
      </c>
      <c r="F73" s="160">
        <v>0</v>
      </c>
      <c r="G73" s="160">
        <v>0</v>
      </c>
      <c r="H73" s="160">
        <v>0</v>
      </c>
      <c r="I73" s="177">
        <v>35879</v>
      </c>
    </row>
    <row r="74" spans="1:9" ht="7.5" customHeight="1">
      <c r="A74" s="244"/>
      <c r="B74" s="159" t="s">
        <v>192</v>
      </c>
      <c r="C74" s="162">
        <v>1575</v>
      </c>
      <c r="D74" s="162">
        <v>0</v>
      </c>
      <c r="E74" s="162">
        <v>0</v>
      </c>
      <c r="F74" s="162">
        <v>0</v>
      </c>
      <c r="G74" s="162">
        <v>3120</v>
      </c>
      <c r="H74" s="162">
        <v>1040</v>
      </c>
      <c r="I74" s="181">
        <v>5735</v>
      </c>
    </row>
    <row r="75" spans="1:9" ht="7.5" customHeight="1">
      <c r="A75" s="244"/>
      <c r="B75" s="187" t="s">
        <v>116</v>
      </c>
      <c r="C75" s="165">
        <v>56848</v>
      </c>
      <c r="D75" s="165">
        <v>4843</v>
      </c>
      <c r="E75" s="165">
        <v>2834</v>
      </c>
      <c r="F75" s="165">
        <v>8700</v>
      </c>
      <c r="G75" s="165">
        <v>12570</v>
      </c>
      <c r="H75" s="165">
        <v>7011</v>
      </c>
      <c r="I75" s="179">
        <v>112645</v>
      </c>
    </row>
    <row r="76" spans="1:9" ht="7.5" customHeight="1">
      <c r="A76" s="244" t="s">
        <v>110</v>
      </c>
      <c r="B76" s="157" t="s">
        <v>106</v>
      </c>
      <c r="C76" s="158">
        <v>402</v>
      </c>
      <c r="D76" s="158">
        <v>314</v>
      </c>
      <c r="E76" s="158">
        <v>0</v>
      </c>
      <c r="F76" s="158">
        <v>0</v>
      </c>
      <c r="G76" s="158">
        <v>29</v>
      </c>
      <c r="H76" s="158">
        <v>276</v>
      </c>
      <c r="I76" s="176">
        <v>20376</v>
      </c>
    </row>
    <row r="77" spans="1:9" ht="7.5" customHeight="1">
      <c r="A77" s="244"/>
      <c r="B77" s="163" t="s">
        <v>120</v>
      </c>
      <c r="C77" s="160">
        <v>0</v>
      </c>
      <c r="D77" s="160">
        <v>0</v>
      </c>
      <c r="E77" s="160">
        <v>295</v>
      </c>
      <c r="F77" s="160">
        <v>0</v>
      </c>
      <c r="G77" s="160">
        <v>0</v>
      </c>
      <c r="H77" s="160">
        <v>0</v>
      </c>
      <c r="I77" s="177">
        <v>295</v>
      </c>
    </row>
    <row r="78" spans="1:9" ht="7.5" customHeight="1">
      <c r="A78" s="244"/>
      <c r="B78" s="163" t="s">
        <v>187</v>
      </c>
      <c r="C78" s="160">
        <v>0</v>
      </c>
      <c r="D78" s="160">
        <v>0</v>
      </c>
      <c r="E78" s="160">
        <v>0</v>
      </c>
      <c r="F78" s="160">
        <v>0</v>
      </c>
      <c r="G78" s="160">
        <v>0</v>
      </c>
      <c r="H78" s="160">
        <v>0</v>
      </c>
      <c r="I78" s="177">
        <v>10400</v>
      </c>
    </row>
    <row r="79" spans="1:9" ht="7.5" customHeight="1">
      <c r="A79" s="244"/>
      <c r="B79" s="164" t="s">
        <v>104</v>
      </c>
      <c r="C79" s="162">
        <v>261</v>
      </c>
      <c r="D79" s="162">
        <v>896</v>
      </c>
      <c r="E79" s="162">
        <v>927</v>
      </c>
      <c r="F79" s="162">
        <v>1589</v>
      </c>
      <c r="G79" s="162">
        <v>1965</v>
      </c>
      <c r="H79" s="162">
        <v>412</v>
      </c>
      <c r="I79" s="178">
        <v>12771</v>
      </c>
    </row>
    <row r="80" spans="1:9" ht="7.5" customHeight="1">
      <c r="A80" s="244"/>
      <c r="B80" s="188" t="s">
        <v>116</v>
      </c>
      <c r="C80" s="189">
        <v>663</v>
      </c>
      <c r="D80" s="189">
        <v>1210</v>
      </c>
      <c r="E80" s="189">
        <v>1222</v>
      </c>
      <c r="F80" s="189">
        <v>1589</v>
      </c>
      <c r="G80" s="189">
        <v>1994</v>
      </c>
      <c r="H80" s="189">
        <v>688</v>
      </c>
      <c r="I80" s="191">
        <v>43842</v>
      </c>
    </row>
    <row r="81" spans="1:9" ht="7.5" customHeight="1">
      <c r="A81" s="244" t="s">
        <v>111</v>
      </c>
      <c r="B81" s="157" t="s">
        <v>106</v>
      </c>
      <c r="C81" s="160">
        <v>16572</v>
      </c>
      <c r="D81" s="160">
        <v>13217</v>
      </c>
      <c r="E81" s="160">
        <v>12326</v>
      </c>
      <c r="F81" s="160">
        <v>13592</v>
      </c>
      <c r="G81" s="160">
        <v>19502</v>
      </c>
      <c r="H81" s="160">
        <v>15630</v>
      </c>
      <c r="I81" s="177">
        <v>255178</v>
      </c>
    </row>
    <row r="82" spans="1:9" ht="7.5" customHeight="1">
      <c r="A82" s="244"/>
      <c r="B82" s="163" t="s">
        <v>108</v>
      </c>
      <c r="C82" s="160">
        <v>0</v>
      </c>
      <c r="D82" s="160">
        <v>0</v>
      </c>
      <c r="E82" s="160">
        <v>0</v>
      </c>
      <c r="F82" s="160">
        <v>0</v>
      </c>
      <c r="G82" s="160">
        <v>0</v>
      </c>
      <c r="H82" s="160">
        <v>0</v>
      </c>
      <c r="I82" s="177">
        <v>764</v>
      </c>
    </row>
    <row r="83" spans="1:9" ht="7.5" customHeight="1">
      <c r="A83" s="244"/>
      <c r="B83" s="163" t="s">
        <v>186</v>
      </c>
      <c r="C83" s="160">
        <v>0</v>
      </c>
      <c r="D83" s="160">
        <v>0</v>
      </c>
      <c r="E83" s="160">
        <v>2819</v>
      </c>
      <c r="F83" s="160">
        <v>1740</v>
      </c>
      <c r="G83" s="160">
        <v>0</v>
      </c>
      <c r="H83" s="160">
        <v>0</v>
      </c>
      <c r="I83" s="177">
        <v>67329</v>
      </c>
    </row>
    <row r="84" spans="1:9" ht="7.5" customHeight="1">
      <c r="A84" s="244"/>
      <c r="B84" s="164" t="s">
        <v>104</v>
      </c>
      <c r="C84" s="162">
        <v>8546</v>
      </c>
      <c r="D84" s="162">
        <v>4591</v>
      </c>
      <c r="E84" s="162">
        <v>7495</v>
      </c>
      <c r="F84" s="162">
        <v>8903</v>
      </c>
      <c r="G84" s="162">
        <v>8229</v>
      </c>
      <c r="H84" s="162">
        <v>10972</v>
      </c>
      <c r="I84" s="191">
        <v>111506</v>
      </c>
    </row>
    <row r="85" spans="1:9" ht="7.5" customHeight="1">
      <c r="A85" s="244"/>
      <c r="B85" s="188" t="s">
        <v>116</v>
      </c>
      <c r="C85" s="189">
        <v>25118</v>
      </c>
      <c r="D85" s="189">
        <v>17808</v>
      </c>
      <c r="E85" s="189">
        <v>22640</v>
      </c>
      <c r="F85" s="189">
        <v>24235</v>
      </c>
      <c r="G85" s="189">
        <v>27731</v>
      </c>
      <c r="H85" s="189">
        <v>26602</v>
      </c>
      <c r="I85" s="182">
        <v>372007</v>
      </c>
    </row>
    <row r="86" spans="1:9" ht="7.5" customHeight="1">
      <c r="A86" s="245" t="s">
        <v>112</v>
      </c>
      <c r="B86" s="159" t="s">
        <v>106</v>
      </c>
      <c r="C86" s="160">
        <v>213</v>
      </c>
      <c r="D86" s="160">
        <v>0</v>
      </c>
      <c r="E86" s="160">
        <v>0</v>
      </c>
      <c r="F86" s="160">
        <v>286</v>
      </c>
      <c r="G86" s="160">
        <v>106</v>
      </c>
      <c r="H86" s="160">
        <v>1123</v>
      </c>
      <c r="I86" s="177">
        <v>1728</v>
      </c>
    </row>
    <row r="87" spans="1:9" ht="7.5" customHeight="1">
      <c r="A87" s="255"/>
      <c r="B87" s="159" t="s">
        <v>108</v>
      </c>
      <c r="C87" s="160">
        <v>846</v>
      </c>
      <c r="D87" s="160">
        <v>85</v>
      </c>
      <c r="E87" s="160">
        <v>142</v>
      </c>
      <c r="F87" s="160">
        <v>114</v>
      </c>
      <c r="G87" s="160">
        <v>283</v>
      </c>
      <c r="H87" s="160">
        <v>163</v>
      </c>
      <c r="I87" s="177">
        <v>2846</v>
      </c>
    </row>
    <row r="88" spans="1:9" ht="7.5" customHeight="1">
      <c r="A88" s="255"/>
      <c r="B88" s="163" t="s">
        <v>101</v>
      </c>
      <c r="C88" s="160">
        <v>30438</v>
      </c>
      <c r="D88" s="160">
        <v>30186</v>
      </c>
      <c r="E88" s="160">
        <v>22880</v>
      </c>
      <c r="F88" s="160">
        <v>23313</v>
      </c>
      <c r="G88" s="160">
        <v>23920</v>
      </c>
      <c r="H88" s="160">
        <v>26066</v>
      </c>
      <c r="I88" s="181">
        <v>312283</v>
      </c>
    </row>
    <row r="89" spans="1:9" ht="7.5" customHeight="1">
      <c r="A89" s="255"/>
      <c r="B89" s="159" t="s">
        <v>102</v>
      </c>
      <c r="C89" s="160">
        <v>0</v>
      </c>
      <c r="D89" s="160">
        <v>1136</v>
      </c>
      <c r="E89" s="160">
        <v>0</v>
      </c>
      <c r="F89" s="160">
        <v>0</v>
      </c>
      <c r="G89" s="160">
        <v>0</v>
      </c>
      <c r="H89" s="160">
        <v>0</v>
      </c>
      <c r="I89" s="177">
        <v>1136</v>
      </c>
    </row>
    <row r="90" spans="1:9" ht="7.5" customHeight="1">
      <c r="A90" s="255"/>
      <c r="B90" s="163" t="s">
        <v>2</v>
      </c>
      <c r="C90" s="160">
        <v>0</v>
      </c>
      <c r="D90" s="160">
        <v>520</v>
      </c>
      <c r="E90" s="160">
        <v>1040</v>
      </c>
      <c r="F90" s="160">
        <v>1560</v>
      </c>
      <c r="G90" s="160">
        <v>2080</v>
      </c>
      <c r="H90" s="160">
        <v>5720</v>
      </c>
      <c r="I90" s="181">
        <v>17687</v>
      </c>
    </row>
    <row r="91" spans="1:9" ht="7.5" customHeight="1">
      <c r="A91" s="255"/>
      <c r="B91" s="159" t="s">
        <v>103</v>
      </c>
      <c r="C91" s="160">
        <v>3676</v>
      </c>
      <c r="D91" s="160">
        <v>5054</v>
      </c>
      <c r="E91" s="160">
        <v>8364</v>
      </c>
      <c r="F91" s="160">
        <v>20102</v>
      </c>
      <c r="G91" s="160">
        <v>14810</v>
      </c>
      <c r="H91" s="160">
        <v>917</v>
      </c>
      <c r="I91" s="177">
        <v>111186</v>
      </c>
    </row>
    <row r="92" spans="1:9" ht="7.5" customHeight="1">
      <c r="A92" s="256"/>
      <c r="B92" s="186" t="s">
        <v>116</v>
      </c>
      <c r="C92" s="165">
        <v>35173</v>
      </c>
      <c r="D92" s="165">
        <v>36981</v>
      </c>
      <c r="E92" s="165">
        <v>32426</v>
      </c>
      <c r="F92" s="165">
        <v>45375</v>
      </c>
      <c r="G92" s="165">
        <v>41199</v>
      </c>
      <c r="H92" s="165">
        <v>33989</v>
      </c>
      <c r="I92" s="183">
        <v>446866</v>
      </c>
    </row>
    <row r="93" spans="1:9" ht="7.5" customHeight="1" thickBot="1">
      <c r="A93" s="170" t="s">
        <v>113</v>
      </c>
      <c r="B93" s="171"/>
      <c r="C93" s="172">
        <v>239738</v>
      </c>
      <c r="D93" s="172">
        <v>177407</v>
      </c>
      <c r="E93" s="172">
        <v>177137</v>
      </c>
      <c r="F93" s="172">
        <v>241906</v>
      </c>
      <c r="G93" s="172">
        <v>272470</v>
      </c>
      <c r="H93" s="172">
        <v>215409</v>
      </c>
      <c r="I93" s="173">
        <v>2770226</v>
      </c>
    </row>
  </sheetData>
  <mergeCells count="28">
    <mergeCell ref="G3:G4"/>
    <mergeCell ref="H3:H4"/>
    <mergeCell ref="I3:I4"/>
    <mergeCell ref="C3:C4"/>
    <mergeCell ref="D3:D4"/>
    <mergeCell ref="E3:E4"/>
    <mergeCell ref="F3:F4"/>
    <mergeCell ref="H49:H50"/>
    <mergeCell ref="A12:A17"/>
    <mergeCell ref="I49:I50"/>
    <mergeCell ref="A5:A11"/>
    <mergeCell ref="E49:E50"/>
    <mergeCell ref="A18:A22"/>
    <mergeCell ref="F49:F50"/>
    <mergeCell ref="G49:G50"/>
    <mergeCell ref="A35:A39"/>
    <mergeCell ref="A40:A46"/>
    <mergeCell ref="A23:A29"/>
    <mergeCell ref="A30:A34"/>
    <mergeCell ref="C49:C50"/>
    <mergeCell ref="D49:D50"/>
    <mergeCell ref="A76:A80"/>
    <mergeCell ref="A81:A85"/>
    <mergeCell ref="A86:A92"/>
    <mergeCell ref="A51:A57"/>
    <mergeCell ref="A58:A63"/>
    <mergeCell ref="A64:A68"/>
    <mergeCell ref="A69:A75"/>
  </mergeCells>
  <printOptions horizontalCentered="1"/>
  <pageMargins left="0.1968503937007874" right="0.1968503937007874" top="0.3937007874015748" bottom="0.1968503937007874" header="0" footer="0.1574803149606299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H235"/>
  <sheetViews>
    <sheetView showZeros="0" view="pageBreakPreview" zoomScaleSheetLayoutView="100" workbookViewId="0" topLeftCell="A64">
      <selection activeCell="F116" sqref="F116"/>
    </sheetView>
  </sheetViews>
  <sheetFormatPr defaultColWidth="9.00390625" defaultRowHeight="14.25"/>
  <cols>
    <col min="1" max="1" width="6.75390625" style="75" customWidth="1"/>
    <col min="2" max="2" width="14.75390625" style="75" customWidth="1"/>
    <col min="3" max="8" width="11.25390625" style="75" customWidth="1"/>
  </cols>
  <sheetData>
    <row r="1" spans="1:8" ht="30" customHeight="1">
      <c r="A1" s="94" t="s">
        <v>191</v>
      </c>
      <c r="B1" s="11"/>
      <c r="C1" s="11"/>
      <c r="D1" s="11"/>
      <c r="E1" s="11"/>
      <c r="F1" s="11"/>
      <c r="G1" s="11"/>
      <c r="H1" s="11"/>
    </row>
    <row r="2" spans="1:8" ht="15" thickBot="1">
      <c r="A2" s="33" t="s">
        <v>28</v>
      </c>
      <c r="B2" s="12"/>
      <c r="C2" s="12"/>
      <c r="D2" s="12"/>
      <c r="E2" s="12"/>
      <c r="F2" s="12"/>
      <c r="G2" s="12"/>
      <c r="H2" s="12" t="s">
        <v>54</v>
      </c>
    </row>
    <row r="3" spans="1:8" ht="12.75" customHeight="1">
      <c r="A3" s="5"/>
      <c r="B3" s="6" t="s">
        <v>17</v>
      </c>
      <c r="C3" s="20"/>
      <c r="D3" s="21" t="s">
        <v>18</v>
      </c>
      <c r="E3" s="21"/>
      <c r="F3" s="21"/>
      <c r="G3" s="21"/>
      <c r="H3" s="22"/>
    </row>
    <row r="4" spans="1:8" ht="12.75" customHeight="1">
      <c r="A4" s="7"/>
      <c r="B4" s="8" t="s">
        <v>1</v>
      </c>
      <c r="C4" s="23" t="s">
        <v>19</v>
      </c>
      <c r="D4" s="23" t="s">
        <v>20</v>
      </c>
      <c r="E4" s="24" t="s">
        <v>21</v>
      </c>
      <c r="F4" s="24"/>
      <c r="G4" s="25"/>
      <c r="H4" s="140" t="s">
        <v>15</v>
      </c>
    </row>
    <row r="5" spans="1:8" ht="12.75" customHeight="1">
      <c r="A5" s="9" t="s">
        <v>22</v>
      </c>
      <c r="B5" s="26" t="s">
        <v>23</v>
      </c>
      <c r="C5" s="26"/>
      <c r="D5" s="26"/>
      <c r="E5" s="25" t="s">
        <v>24</v>
      </c>
      <c r="F5" s="25" t="s">
        <v>25</v>
      </c>
      <c r="G5" s="25" t="s">
        <v>4</v>
      </c>
      <c r="H5" s="141"/>
    </row>
    <row r="6" spans="1:8" ht="18" customHeight="1">
      <c r="A6" s="27"/>
      <c r="B6" s="23" t="s">
        <v>128</v>
      </c>
      <c r="C6" s="28"/>
      <c r="D6" s="28"/>
      <c r="E6" s="28"/>
      <c r="F6" s="28"/>
      <c r="G6" s="28">
        <f>SUM(E6:F6)</f>
        <v>0</v>
      </c>
      <c r="H6" s="142">
        <f>SUM(D6+G6)</f>
        <v>0</v>
      </c>
    </row>
    <row r="7" spans="1:8" ht="18" customHeight="1">
      <c r="A7" s="27">
        <v>1995</v>
      </c>
      <c r="B7" s="23" t="s">
        <v>129</v>
      </c>
      <c r="C7" s="28"/>
      <c r="D7" s="28"/>
      <c r="E7" s="28"/>
      <c r="F7" s="28"/>
      <c r="G7" s="28">
        <f>SUM(E7:F7)</f>
        <v>0</v>
      </c>
      <c r="H7" s="142">
        <f>SUM(D7+G7)</f>
        <v>0</v>
      </c>
    </row>
    <row r="8" spans="1:8" ht="18" customHeight="1">
      <c r="A8" s="27"/>
      <c r="B8" s="23" t="s">
        <v>130</v>
      </c>
      <c r="C8" s="28"/>
      <c r="D8" s="28"/>
      <c r="E8" s="28"/>
      <c r="F8" s="28"/>
      <c r="G8" s="28">
        <f>SUM(E8:F8)</f>
        <v>0</v>
      </c>
      <c r="H8" s="142">
        <f>SUM(D8+G8)</f>
        <v>0</v>
      </c>
    </row>
    <row r="9" spans="1:8" ht="18" customHeight="1">
      <c r="A9" s="9"/>
      <c r="B9" s="29" t="s">
        <v>4</v>
      </c>
      <c r="C9" s="30">
        <f aca="true" t="shared" si="0" ref="C9:H9">SUM(C6:C8)</f>
        <v>0</v>
      </c>
      <c r="D9" s="30">
        <f t="shared" si="0"/>
        <v>0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143">
        <f t="shared" si="0"/>
        <v>0</v>
      </c>
    </row>
    <row r="10" spans="1:8" ht="18" customHeight="1">
      <c r="A10" s="27"/>
      <c r="B10" s="23" t="s">
        <v>128</v>
      </c>
      <c r="C10" s="28"/>
      <c r="D10" s="28"/>
      <c r="E10" s="28"/>
      <c r="F10" s="28"/>
      <c r="G10" s="28">
        <f aca="true" t="shared" si="1" ref="G10:G16">SUM(E10:F10)</f>
        <v>0</v>
      </c>
      <c r="H10" s="142">
        <f>SUM(D10+G10)</f>
        <v>0</v>
      </c>
    </row>
    <row r="11" spans="1:8" ht="18" customHeight="1">
      <c r="A11" s="27">
        <v>1996</v>
      </c>
      <c r="B11" s="23" t="s">
        <v>129</v>
      </c>
      <c r="C11" s="28"/>
      <c r="D11" s="28"/>
      <c r="E11" s="28"/>
      <c r="F11" s="28"/>
      <c r="G11" s="28">
        <f t="shared" si="1"/>
        <v>0</v>
      </c>
      <c r="H11" s="142">
        <f>SUM(D11+G11)</f>
        <v>0</v>
      </c>
    </row>
    <row r="12" spans="1:8" ht="18" customHeight="1">
      <c r="A12" s="27"/>
      <c r="B12" s="23" t="s">
        <v>130</v>
      </c>
      <c r="C12" s="28"/>
      <c r="D12" s="28"/>
      <c r="E12" s="28"/>
      <c r="F12" s="28"/>
      <c r="G12" s="28">
        <f t="shared" si="1"/>
        <v>0</v>
      </c>
      <c r="H12" s="142">
        <f>SUM(D12+G12)</f>
        <v>0</v>
      </c>
    </row>
    <row r="13" spans="1:8" ht="18" customHeight="1">
      <c r="A13" s="9"/>
      <c r="B13" s="29" t="s">
        <v>4</v>
      </c>
      <c r="C13" s="30">
        <f aca="true" t="shared" si="2" ref="C13:H13">SUM(C10:C12)</f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143">
        <f t="shared" si="2"/>
        <v>0</v>
      </c>
    </row>
    <row r="14" spans="1:8" ht="18" customHeight="1">
      <c r="A14" s="27"/>
      <c r="B14" s="23" t="s">
        <v>128</v>
      </c>
      <c r="C14" s="28"/>
      <c r="D14" s="28"/>
      <c r="E14" s="28"/>
      <c r="F14" s="28"/>
      <c r="G14" s="28">
        <f t="shared" si="1"/>
        <v>0</v>
      </c>
      <c r="H14" s="142">
        <f>SUM(D14+G14)</f>
        <v>0</v>
      </c>
    </row>
    <row r="15" spans="1:8" ht="18" customHeight="1">
      <c r="A15" s="27">
        <v>1997</v>
      </c>
      <c r="B15" s="23" t="s">
        <v>129</v>
      </c>
      <c r="C15" s="28"/>
      <c r="D15" s="28"/>
      <c r="E15" s="28"/>
      <c r="F15" s="28"/>
      <c r="G15" s="28">
        <f t="shared" si="1"/>
        <v>0</v>
      </c>
      <c r="H15" s="142">
        <f>SUM(D15+G15)</f>
        <v>0</v>
      </c>
    </row>
    <row r="16" spans="1:8" ht="18" customHeight="1">
      <c r="A16" s="27"/>
      <c r="B16" s="23" t="s">
        <v>130</v>
      </c>
      <c r="C16" s="28"/>
      <c r="D16" s="28"/>
      <c r="E16" s="28"/>
      <c r="F16" s="28"/>
      <c r="G16" s="28">
        <f t="shared" si="1"/>
        <v>0</v>
      </c>
      <c r="H16" s="142">
        <f>SUM(D16+G16)</f>
        <v>0</v>
      </c>
    </row>
    <row r="17" spans="1:8" ht="18" customHeight="1">
      <c r="A17" s="9"/>
      <c r="B17" s="29" t="s">
        <v>4</v>
      </c>
      <c r="C17" s="30">
        <f aca="true" t="shared" si="3" ref="C17:H17">SUM(C14:C16)</f>
        <v>0</v>
      </c>
      <c r="D17" s="30">
        <f t="shared" si="3"/>
        <v>0</v>
      </c>
      <c r="E17" s="30">
        <f t="shared" si="3"/>
        <v>0</v>
      </c>
      <c r="F17" s="30">
        <f t="shared" si="3"/>
        <v>0</v>
      </c>
      <c r="G17" s="30">
        <f t="shared" si="3"/>
        <v>0</v>
      </c>
      <c r="H17" s="143">
        <f t="shared" si="3"/>
        <v>0</v>
      </c>
    </row>
    <row r="18" spans="1:8" ht="18" customHeight="1">
      <c r="A18" s="27"/>
      <c r="B18" s="23" t="s">
        <v>128</v>
      </c>
      <c r="C18" s="28"/>
      <c r="D18" s="28"/>
      <c r="E18" s="28"/>
      <c r="F18" s="28"/>
      <c r="G18" s="28">
        <f aca="true" t="shared" si="4" ref="G18:G32">SUM(E18:F18)</f>
        <v>0</v>
      </c>
      <c r="H18" s="142">
        <f>SUM(D18+G18)</f>
        <v>0</v>
      </c>
    </row>
    <row r="19" spans="1:8" ht="18" customHeight="1">
      <c r="A19" s="27">
        <v>1998</v>
      </c>
      <c r="B19" s="23" t="s">
        <v>129</v>
      </c>
      <c r="C19" s="28"/>
      <c r="D19" s="28"/>
      <c r="E19" s="28"/>
      <c r="F19" s="28"/>
      <c r="G19" s="28">
        <f t="shared" si="4"/>
        <v>0</v>
      </c>
      <c r="H19" s="142">
        <f>SUM(D19+G19)</f>
        <v>0</v>
      </c>
    </row>
    <row r="20" spans="1:8" ht="18" customHeight="1">
      <c r="A20" s="27"/>
      <c r="B20" s="23" t="s">
        <v>130</v>
      </c>
      <c r="C20" s="28"/>
      <c r="D20" s="28"/>
      <c r="E20" s="28"/>
      <c r="F20" s="28"/>
      <c r="G20" s="28">
        <f t="shared" si="4"/>
        <v>0</v>
      </c>
      <c r="H20" s="142">
        <f>SUM(D20+G20)</f>
        <v>0</v>
      </c>
    </row>
    <row r="21" spans="1:8" ht="18" customHeight="1">
      <c r="A21" s="9"/>
      <c r="B21" s="29" t="s">
        <v>4</v>
      </c>
      <c r="C21" s="30">
        <f aca="true" t="shared" si="5" ref="C21:H21">SUM(C18:C20)</f>
        <v>0</v>
      </c>
      <c r="D21" s="30">
        <f t="shared" si="5"/>
        <v>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143">
        <f t="shared" si="5"/>
        <v>0</v>
      </c>
    </row>
    <row r="22" spans="1:8" ht="18" customHeight="1">
      <c r="A22" s="27"/>
      <c r="B22" s="23" t="s">
        <v>128</v>
      </c>
      <c r="C22" s="28">
        <v>1012904</v>
      </c>
      <c r="D22" s="28"/>
      <c r="E22" s="28"/>
      <c r="F22" s="28">
        <v>1051227</v>
      </c>
      <c r="G22" s="28">
        <f t="shared" si="4"/>
        <v>1051227</v>
      </c>
      <c r="H22" s="142">
        <f>SUM(D22+G22)</f>
        <v>1051227</v>
      </c>
    </row>
    <row r="23" spans="1:8" ht="18" customHeight="1">
      <c r="A23" s="27">
        <v>1999</v>
      </c>
      <c r="B23" s="23" t="s">
        <v>129</v>
      </c>
      <c r="C23" s="28"/>
      <c r="D23" s="28"/>
      <c r="E23" s="28"/>
      <c r="F23" s="28"/>
      <c r="G23" s="28">
        <f t="shared" si="4"/>
        <v>0</v>
      </c>
      <c r="H23" s="142">
        <f>SUM(D23+G23)</f>
        <v>0</v>
      </c>
    </row>
    <row r="24" spans="1:8" ht="18" customHeight="1">
      <c r="A24" s="27"/>
      <c r="B24" s="23" t="s">
        <v>130</v>
      </c>
      <c r="C24" s="28"/>
      <c r="D24" s="28"/>
      <c r="E24" s="28"/>
      <c r="F24" s="28"/>
      <c r="G24" s="28">
        <f t="shared" si="4"/>
        <v>0</v>
      </c>
      <c r="H24" s="142">
        <f>SUM(D24+G24)</f>
        <v>0</v>
      </c>
    </row>
    <row r="25" spans="1:8" ht="18" customHeight="1">
      <c r="A25" s="9"/>
      <c r="B25" s="29" t="s">
        <v>4</v>
      </c>
      <c r="C25" s="30">
        <f aca="true" t="shared" si="6" ref="C25:H25">SUM(C22:C24)</f>
        <v>1012904</v>
      </c>
      <c r="D25" s="30">
        <f t="shared" si="6"/>
        <v>0</v>
      </c>
      <c r="E25" s="30">
        <f t="shared" si="6"/>
        <v>0</v>
      </c>
      <c r="F25" s="30">
        <f t="shared" si="6"/>
        <v>1051227</v>
      </c>
      <c r="G25" s="30">
        <f t="shared" si="6"/>
        <v>1051227</v>
      </c>
      <c r="H25" s="143">
        <f t="shared" si="6"/>
        <v>1051227</v>
      </c>
    </row>
    <row r="26" spans="1:8" ht="18" customHeight="1">
      <c r="A26" s="27"/>
      <c r="B26" s="23" t="s">
        <v>128</v>
      </c>
      <c r="C26" s="28">
        <v>1128766</v>
      </c>
      <c r="D26" s="28"/>
      <c r="E26" s="28"/>
      <c r="F26" s="28">
        <v>1104672</v>
      </c>
      <c r="G26" s="28">
        <f t="shared" si="4"/>
        <v>1104672</v>
      </c>
      <c r="H26" s="142">
        <f>SUM(D26+G26)</f>
        <v>1104672</v>
      </c>
    </row>
    <row r="27" spans="1:8" ht="18" customHeight="1">
      <c r="A27" s="27">
        <v>2000</v>
      </c>
      <c r="B27" s="23" t="s">
        <v>129</v>
      </c>
      <c r="C27" s="28"/>
      <c r="D27" s="28"/>
      <c r="E27" s="28"/>
      <c r="F27" s="28"/>
      <c r="G27" s="28">
        <f t="shared" si="4"/>
        <v>0</v>
      </c>
      <c r="H27" s="142">
        <f>SUM(D27+G27)</f>
        <v>0</v>
      </c>
    </row>
    <row r="28" spans="1:8" ht="18" customHeight="1">
      <c r="A28" s="27"/>
      <c r="B28" s="23" t="s">
        <v>130</v>
      </c>
      <c r="C28" s="28"/>
      <c r="D28" s="28"/>
      <c r="E28" s="28"/>
      <c r="F28" s="28"/>
      <c r="G28" s="28">
        <f t="shared" si="4"/>
        <v>0</v>
      </c>
      <c r="H28" s="142">
        <f>SUM(D28+G28)</f>
        <v>0</v>
      </c>
    </row>
    <row r="29" spans="1:8" ht="18" customHeight="1">
      <c r="A29" s="9"/>
      <c r="B29" s="29" t="s">
        <v>4</v>
      </c>
      <c r="C29" s="30">
        <f aca="true" t="shared" si="7" ref="C29:H29">SUM(C26:C28)</f>
        <v>1128766</v>
      </c>
      <c r="D29" s="30">
        <f t="shared" si="7"/>
        <v>0</v>
      </c>
      <c r="E29" s="30">
        <f t="shared" si="7"/>
        <v>0</v>
      </c>
      <c r="F29" s="30">
        <f t="shared" si="7"/>
        <v>1104672</v>
      </c>
      <c r="G29" s="30">
        <f t="shared" si="7"/>
        <v>1104672</v>
      </c>
      <c r="H29" s="143">
        <f t="shared" si="7"/>
        <v>1104672</v>
      </c>
    </row>
    <row r="30" spans="1:8" ht="18" customHeight="1">
      <c r="A30" s="27"/>
      <c r="B30" s="23" t="s">
        <v>128</v>
      </c>
      <c r="C30" s="28">
        <v>1293970</v>
      </c>
      <c r="D30" s="28"/>
      <c r="E30" s="28"/>
      <c r="F30" s="28">
        <v>1272760</v>
      </c>
      <c r="G30" s="28">
        <f t="shared" si="4"/>
        <v>1272760</v>
      </c>
      <c r="H30" s="142">
        <f>SUM(D30+G30)</f>
        <v>1272760</v>
      </c>
    </row>
    <row r="31" spans="1:8" ht="18" customHeight="1">
      <c r="A31" s="27">
        <v>2001</v>
      </c>
      <c r="B31" s="23" t="s">
        <v>129</v>
      </c>
      <c r="C31" s="28"/>
      <c r="D31" s="28"/>
      <c r="E31" s="28"/>
      <c r="F31" s="28"/>
      <c r="G31" s="28">
        <f t="shared" si="4"/>
        <v>0</v>
      </c>
      <c r="H31" s="142">
        <f>SUM(D31+G31)</f>
        <v>0</v>
      </c>
    </row>
    <row r="32" spans="1:8" ht="18" customHeight="1">
      <c r="A32" s="27"/>
      <c r="B32" s="23" t="s">
        <v>130</v>
      </c>
      <c r="C32" s="28"/>
      <c r="D32" s="28"/>
      <c r="E32" s="28"/>
      <c r="F32" s="28"/>
      <c r="G32" s="28">
        <f t="shared" si="4"/>
        <v>0</v>
      </c>
      <c r="H32" s="142">
        <f>SUM(D32+G32)</f>
        <v>0</v>
      </c>
    </row>
    <row r="33" spans="1:8" ht="18" customHeight="1">
      <c r="A33" s="9"/>
      <c r="B33" s="29" t="s">
        <v>4</v>
      </c>
      <c r="C33" s="30">
        <f aca="true" t="shared" si="8" ref="C33:H33">SUM(C30:C32)</f>
        <v>1293970</v>
      </c>
      <c r="D33" s="30">
        <f t="shared" si="8"/>
        <v>0</v>
      </c>
      <c r="E33" s="30">
        <f t="shared" si="8"/>
        <v>0</v>
      </c>
      <c r="F33" s="30">
        <f t="shared" si="8"/>
        <v>1272760</v>
      </c>
      <c r="G33" s="30">
        <f t="shared" si="8"/>
        <v>1272760</v>
      </c>
      <c r="H33" s="143">
        <f t="shared" si="8"/>
        <v>1272760</v>
      </c>
    </row>
    <row r="34" spans="1:8" ht="18" customHeight="1">
      <c r="A34" s="27"/>
      <c r="B34" s="23" t="s">
        <v>128</v>
      </c>
      <c r="C34" s="28">
        <v>1260909</v>
      </c>
      <c r="D34" s="28"/>
      <c r="E34" s="28"/>
      <c r="F34" s="28">
        <v>1224850</v>
      </c>
      <c r="G34" s="28">
        <f aca="true" t="shared" si="9" ref="G34:G40">SUM(E34:F34)</f>
        <v>1224850</v>
      </c>
      <c r="H34" s="142">
        <f>SUM(D34+G34)</f>
        <v>1224850</v>
      </c>
    </row>
    <row r="35" spans="1:8" ht="18" customHeight="1">
      <c r="A35" s="27">
        <v>2002</v>
      </c>
      <c r="B35" s="23" t="s">
        <v>129</v>
      </c>
      <c r="C35" s="28"/>
      <c r="D35" s="28"/>
      <c r="E35" s="28"/>
      <c r="F35" s="28"/>
      <c r="G35" s="28">
        <f t="shared" si="9"/>
        <v>0</v>
      </c>
      <c r="H35" s="142">
        <f>SUM(D35+G35)</f>
        <v>0</v>
      </c>
    </row>
    <row r="36" spans="1:8" ht="18" customHeight="1">
      <c r="A36" s="27"/>
      <c r="B36" s="23" t="s">
        <v>130</v>
      </c>
      <c r="C36" s="28"/>
      <c r="D36" s="28"/>
      <c r="E36" s="28"/>
      <c r="F36" s="28"/>
      <c r="G36" s="28">
        <f t="shared" si="9"/>
        <v>0</v>
      </c>
      <c r="H36" s="142">
        <f>SUM(D36+G36)</f>
        <v>0</v>
      </c>
    </row>
    <row r="37" spans="1:8" ht="18" customHeight="1">
      <c r="A37" s="9"/>
      <c r="B37" s="29" t="s">
        <v>4</v>
      </c>
      <c r="C37" s="30">
        <f aca="true" t="shared" si="10" ref="C37:H37">SUM(C34:C36)</f>
        <v>1260909</v>
      </c>
      <c r="D37" s="30">
        <f t="shared" si="10"/>
        <v>0</v>
      </c>
      <c r="E37" s="30">
        <f t="shared" si="10"/>
        <v>0</v>
      </c>
      <c r="F37" s="30">
        <f t="shared" si="10"/>
        <v>1224850</v>
      </c>
      <c r="G37" s="30">
        <f t="shared" si="10"/>
        <v>1224850</v>
      </c>
      <c r="H37" s="143">
        <f t="shared" si="10"/>
        <v>1224850</v>
      </c>
    </row>
    <row r="38" spans="1:8" ht="18" customHeight="1">
      <c r="A38" s="27"/>
      <c r="B38" s="23" t="s">
        <v>128</v>
      </c>
      <c r="C38" s="28">
        <v>1200822</v>
      </c>
      <c r="D38" s="28"/>
      <c r="E38" s="28"/>
      <c r="F38" s="28">
        <v>1139143</v>
      </c>
      <c r="G38" s="28">
        <f t="shared" si="9"/>
        <v>1139143</v>
      </c>
      <c r="H38" s="142">
        <f>SUM(D38+G38)</f>
        <v>1139143</v>
      </c>
    </row>
    <row r="39" spans="1:8" ht="18" customHeight="1">
      <c r="A39" s="27">
        <v>2003</v>
      </c>
      <c r="B39" s="23" t="s">
        <v>129</v>
      </c>
      <c r="C39" s="28"/>
      <c r="D39" s="28"/>
      <c r="E39" s="28"/>
      <c r="F39" s="28"/>
      <c r="G39" s="28">
        <f t="shared" si="9"/>
        <v>0</v>
      </c>
      <c r="H39" s="142">
        <f>SUM(D39+G39)</f>
        <v>0</v>
      </c>
    </row>
    <row r="40" spans="1:8" ht="18" customHeight="1">
      <c r="A40" s="27"/>
      <c r="B40" s="23" t="s">
        <v>130</v>
      </c>
      <c r="C40" s="28"/>
      <c r="D40" s="28"/>
      <c r="E40" s="28"/>
      <c r="F40" s="28"/>
      <c r="G40" s="28">
        <f t="shared" si="9"/>
        <v>0</v>
      </c>
      <c r="H40" s="142">
        <f>SUM(D40+G40)</f>
        <v>0</v>
      </c>
    </row>
    <row r="41" spans="1:8" ht="18" customHeight="1">
      <c r="A41" s="9"/>
      <c r="B41" s="29" t="s">
        <v>4</v>
      </c>
      <c r="C41" s="30">
        <f aca="true" t="shared" si="11" ref="C41:H41">SUM(C38:C40)</f>
        <v>1200822</v>
      </c>
      <c r="D41" s="30">
        <f t="shared" si="11"/>
        <v>0</v>
      </c>
      <c r="E41" s="30">
        <f t="shared" si="11"/>
        <v>0</v>
      </c>
      <c r="F41" s="30">
        <f t="shared" si="11"/>
        <v>1139143</v>
      </c>
      <c r="G41" s="30">
        <f t="shared" si="11"/>
        <v>1139143</v>
      </c>
      <c r="H41" s="143">
        <f t="shared" si="11"/>
        <v>1139143</v>
      </c>
    </row>
    <row r="42" spans="1:8" ht="18" customHeight="1">
      <c r="A42" s="27"/>
      <c r="B42" s="23" t="s">
        <v>128</v>
      </c>
      <c r="C42" s="28">
        <v>963925</v>
      </c>
      <c r="D42" s="28"/>
      <c r="E42" s="28"/>
      <c r="F42" s="28">
        <v>966125</v>
      </c>
      <c r="G42" s="28">
        <f>SUM(E42:F42)</f>
        <v>966125</v>
      </c>
      <c r="H42" s="142">
        <f>SUM(D42+G42)</f>
        <v>966125</v>
      </c>
    </row>
    <row r="43" spans="1:8" ht="18" customHeight="1">
      <c r="A43" s="27">
        <v>2004</v>
      </c>
      <c r="B43" s="23" t="s">
        <v>129</v>
      </c>
      <c r="C43" s="28"/>
      <c r="D43" s="28"/>
      <c r="E43" s="28"/>
      <c r="F43" s="28"/>
      <c r="G43" s="28">
        <f>SUM(E43:F43)</f>
        <v>0</v>
      </c>
      <c r="H43" s="142">
        <f>SUM(D43+G43)</f>
        <v>0</v>
      </c>
    </row>
    <row r="44" spans="1:8" ht="18" customHeight="1">
      <c r="A44" s="27"/>
      <c r="B44" s="23" t="s">
        <v>130</v>
      </c>
      <c r="C44" s="28"/>
      <c r="D44" s="28"/>
      <c r="E44" s="28"/>
      <c r="F44" s="28"/>
      <c r="G44" s="28">
        <f>SUM(E44:F44)</f>
        <v>0</v>
      </c>
      <c r="H44" s="142">
        <f>SUM(D44+G44)</f>
        <v>0</v>
      </c>
    </row>
    <row r="45" spans="1:8" ht="18" customHeight="1">
      <c r="A45" s="9"/>
      <c r="B45" s="29" t="s">
        <v>4</v>
      </c>
      <c r="C45" s="30">
        <f aca="true" t="shared" si="12" ref="C45:H45">SUM(C42:C44)</f>
        <v>963925</v>
      </c>
      <c r="D45" s="30">
        <f t="shared" si="12"/>
        <v>0</v>
      </c>
      <c r="E45" s="30">
        <f t="shared" si="12"/>
        <v>0</v>
      </c>
      <c r="F45" s="30">
        <f t="shared" si="12"/>
        <v>966125</v>
      </c>
      <c r="G45" s="30">
        <f t="shared" si="12"/>
        <v>966125</v>
      </c>
      <c r="H45" s="143">
        <f t="shared" si="12"/>
        <v>966125</v>
      </c>
    </row>
    <row r="46" spans="1:8" ht="30" customHeight="1">
      <c r="A46" s="94" t="s">
        <v>65</v>
      </c>
      <c r="B46" s="11"/>
      <c r="C46" s="11"/>
      <c r="D46" s="11"/>
      <c r="E46" s="11"/>
      <c r="F46" s="11"/>
      <c r="G46" s="11"/>
      <c r="H46" s="11"/>
    </row>
    <row r="47" spans="1:8" ht="15" thickBot="1">
      <c r="A47" s="33" t="s">
        <v>28</v>
      </c>
      <c r="B47" s="12"/>
      <c r="C47" s="12"/>
      <c r="D47" s="12"/>
      <c r="E47" s="12"/>
      <c r="F47" s="12"/>
      <c r="G47" s="12"/>
      <c r="H47" s="12" t="s">
        <v>54</v>
      </c>
    </row>
    <row r="48" spans="1:8" ht="12.75" customHeight="1">
      <c r="A48" s="5"/>
      <c r="B48" s="6" t="s">
        <v>17</v>
      </c>
      <c r="C48" s="20"/>
      <c r="D48" s="21" t="s">
        <v>18</v>
      </c>
      <c r="E48" s="21"/>
      <c r="F48" s="21"/>
      <c r="G48" s="21"/>
      <c r="H48" s="22"/>
    </row>
    <row r="49" spans="1:8" ht="12.75" customHeight="1">
      <c r="A49" s="7"/>
      <c r="B49" s="8" t="s">
        <v>1</v>
      </c>
      <c r="C49" s="23" t="s">
        <v>19</v>
      </c>
      <c r="D49" s="23" t="s">
        <v>20</v>
      </c>
      <c r="E49" s="24" t="s">
        <v>21</v>
      </c>
      <c r="F49" s="24"/>
      <c r="G49" s="25"/>
      <c r="H49" s="140" t="s">
        <v>15</v>
      </c>
    </row>
    <row r="50" spans="1:8" ht="12.75" customHeight="1">
      <c r="A50" s="9" t="s">
        <v>22</v>
      </c>
      <c r="B50" s="26" t="s">
        <v>23</v>
      </c>
      <c r="C50" s="26"/>
      <c r="D50" s="26"/>
      <c r="E50" s="25" t="s">
        <v>24</v>
      </c>
      <c r="F50" s="25" t="s">
        <v>25</v>
      </c>
      <c r="G50" s="25" t="s">
        <v>4</v>
      </c>
      <c r="H50" s="141"/>
    </row>
    <row r="51" spans="1:8" ht="9.75" customHeight="1">
      <c r="A51" s="27"/>
      <c r="B51" s="23" t="s">
        <v>129</v>
      </c>
      <c r="C51" s="28">
        <v>40183</v>
      </c>
      <c r="D51" s="28">
        <v>8687</v>
      </c>
      <c r="E51" s="28"/>
      <c r="F51" s="28"/>
      <c r="G51" s="28">
        <f aca="true" t="shared" si="13" ref="G51:G78">SUM(E51:F51)</f>
        <v>0</v>
      </c>
      <c r="H51" s="142">
        <f>SUM(D51+G51)</f>
        <v>8687</v>
      </c>
    </row>
    <row r="52" spans="1:8" ht="9.75" customHeight="1">
      <c r="A52" s="27">
        <v>1995</v>
      </c>
      <c r="B52" s="23" t="s">
        <v>130</v>
      </c>
      <c r="C52" s="28">
        <v>299688</v>
      </c>
      <c r="D52" s="28">
        <v>234210</v>
      </c>
      <c r="E52" s="28"/>
      <c r="F52" s="28"/>
      <c r="G52" s="28">
        <f t="shared" si="13"/>
        <v>0</v>
      </c>
      <c r="H52" s="142">
        <f>SUM(D52+G52)</f>
        <v>234210</v>
      </c>
    </row>
    <row r="53" spans="1:8" ht="9.75" customHeight="1">
      <c r="A53" s="27"/>
      <c r="B53" s="23" t="s">
        <v>122</v>
      </c>
      <c r="C53" s="28">
        <v>1714</v>
      </c>
      <c r="D53" s="28">
        <v>2370</v>
      </c>
      <c r="E53" s="28"/>
      <c r="F53" s="28"/>
      <c r="G53" s="28">
        <f t="shared" si="13"/>
        <v>0</v>
      </c>
      <c r="H53" s="142">
        <f>SUM(D53+G53)</f>
        <v>2370</v>
      </c>
    </row>
    <row r="54" spans="1:8" ht="9.75" customHeight="1">
      <c r="A54" s="9"/>
      <c r="B54" s="29" t="s">
        <v>4</v>
      </c>
      <c r="C54" s="30">
        <f>SUM(C51:C53)</f>
        <v>341585</v>
      </c>
      <c r="D54" s="30">
        <f>SUM(D51:D53)</f>
        <v>245267</v>
      </c>
      <c r="E54" s="30"/>
      <c r="F54" s="30"/>
      <c r="G54" s="30">
        <f t="shared" si="13"/>
        <v>0</v>
      </c>
      <c r="H54" s="143">
        <f>SUM(H51:H53)</f>
        <v>245267</v>
      </c>
    </row>
    <row r="55" spans="1:8" ht="9.75" customHeight="1">
      <c r="A55" s="27"/>
      <c r="B55" s="23" t="s">
        <v>129</v>
      </c>
      <c r="C55" s="28">
        <v>20731</v>
      </c>
      <c r="D55" s="28">
        <v>20731</v>
      </c>
      <c r="E55" s="28"/>
      <c r="F55" s="28"/>
      <c r="G55" s="28">
        <f t="shared" si="13"/>
        <v>0</v>
      </c>
      <c r="H55" s="142">
        <f>SUM(D55+G55)</f>
        <v>20731</v>
      </c>
    </row>
    <row r="56" spans="1:8" ht="9.75" customHeight="1">
      <c r="A56" s="27"/>
      <c r="B56" s="23" t="s">
        <v>130</v>
      </c>
      <c r="C56" s="28">
        <v>167235</v>
      </c>
      <c r="D56" s="28">
        <v>167235</v>
      </c>
      <c r="E56" s="28"/>
      <c r="F56" s="28"/>
      <c r="G56" s="28">
        <f t="shared" si="13"/>
        <v>0</v>
      </c>
      <c r="H56" s="142">
        <f>SUM(D56+G56)</f>
        <v>167235</v>
      </c>
    </row>
    <row r="57" spans="1:8" ht="9.75" customHeight="1">
      <c r="A57" s="27">
        <v>1996</v>
      </c>
      <c r="B57" s="23" t="s">
        <v>122</v>
      </c>
      <c r="C57" s="28">
        <v>2646</v>
      </c>
      <c r="D57" s="28">
        <v>2646</v>
      </c>
      <c r="E57" s="28"/>
      <c r="F57" s="28"/>
      <c r="G57" s="28">
        <f t="shared" si="13"/>
        <v>0</v>
      </c>
      <c r="H57" s="142">
        <f>SUM(D57+G57)</f>
        <v>2646</v>
      </c>
    </row>
    <row r="58" spans="1:8" ht="9.75" customHeight="1">
      <c r="A58" s="27"/>
      <c r="B58" s="23" t="s">
        <v>131</v>
      </c>
      <c r="C58" s="28">
        <v>31010</v>
      </c>
      <c r="D58" s="28">
        <v>31010</v>
      </c>
      <c r="E58" s="28"/>
      <c r="F58" s="28"/>
      <c r="G58" s="28">
        <f t="shared" si="13"/>
        <v>0</v>
      </c>
      <c r="H58" s="142">
        <f>SUM(D58+G58)</f>
        <v>31010</v>
      </c>
    </row>
    <row r="59" spans="1:8" ht="9.75" customHeight="1">
      <c r="A59" s="27"/>
      <c r="B59" s="23" t="s">
        <v>124</v>
      </c>
      <c r="C59" s="28">
        <v>5711</v>
      </c>
      <c r="D59" s="28">
        <v>5711</v>
      </c>
      <c r="E59" s="28"/>
      <c r="F59" s="28"/>
      <c r="G59" s="28">
        <f t="shared" si="13"/>
        <v>0</v>
      </c>
      <c r="H59" s="142">
        <f>SUM(D59+G59)</f>
        <v>5711</v>
      </c>
    </row>
    <row r="60" spans="1:8" ht="9.75" customHeight="1">
      <c r="A60" s="9"/>
      <c r="B60" s="29" t="s">
        <v>4</v>
      </c>
      <c r="C60" s="30">
        <f>SUM(C55:C59)</f>
        <v>227333</v>
      </c>
      <c r="D60" s="30">
        <f>SUM(D55:D59)</f>
        <v>227333</v>
      </c>
      <c r="E60" s="30">
        <f>SUM(E55:E59)</f>
        <v>0</v>
      </c>
      <c r="F60" s="30">
        <f>SUM(F55:F59)</f>
        <v>0</v>
      </c>
      <c r="G60" s="30">
        <f t="shared" si="13"/>
        <v>0</v>
      </c>
      <c r="H60" s="143">
        <f>SUM(H55:H59)</f>
        <v>227333</v>
      </c>
    </row>
    <row r="61" spans="1:8" ht="9.75" customHeight="1">
      <c r="A61" s="27"/>
      <c r="B61" s="23" t="s">
        <v>129</v>
      </c>
      <c r="C61" s="28">
        <v>23352</v>
      </c>
      <c r="D61" s="28">
        <v>17564</v>
      </c>
      <c r="E61" s="28"/>
      <c r="F61" s="28"/>
      <c r="G61" s="28">
        <f t="shared" si="13"/>
        <v>0</v>
      </c>
      <c r="H61" s="142">
        <f aca="true" t="shared" si="14" ref="H61:H67">SUM(D61+G61)</f>
        <v>17564</v>
      </c>
    </row>
    <row r="62" spans="1:8" ht="9.75" customHeight="1">
      <c r="A62" s="27"/>
      <c r="B62" s="23" t="s">
        <v>130</v>
      </c>
      <c r="C62" s="28">
        <v>239085</v>
      </c>
      <c r="D62" s="28">
        <v>179598</v>
      </c>
      <c r="E62" s="28"/>
      <c r="F62" s="28"/>
      <c r="G62" s="28">
        <f t="shared" si="13"/>
        <v>0</v>
      </c>
      <c r="H62" s="142">
        <f t="shared" si="14"/>
        <v>179598</v>
      </c>
    </row>
    <row r="63" spans="1:8" ht="9.75" customHeight="1">
      <c r="A63" s="27">
        <v>1997</v>
      </c>
      <c r="B63" s="23" t="s">
        <v>122</v>
      </c>
      <c r="C63" s="28">
        <v>3614</v>
      </c>
      <c r="D63" s="28">
        <v>3532</v>
      </c>
      <c r="E63" s="28"/>
      <c r="F63" s="28"/>
      <c r="G63" s="28">
        <f t="shared" si="13"/>
        <v>0</v>
      </c>
      <c r="H63" s="142">
        <f t="shared" si="14"/>
        <v>3532</v>
      </c>
    </row>
    <row r="64" spans="1:8" ht="9.75" customHeight="1">
      <c r="A64" s="27"/>
      <c r="B64" s="23" t="s">
        <v>131</v>
      </c>
      <c r="C64" s="28">
        <v>4423</v>
      </c>
      <c r="D64" s="28">
        <v>5371</v>
      </c>
      <c r="E64" s="28"/>
      <c r="F64" s="28"/>
      <c r="G64" s="28">
        <f t="shared" si="13"/>
        <v>0</v>
      </c>
      <c r="H64" s="142">
        <f t="shared" si="14"/>
        <v>5371</v>
      </c>
    </row>
    <row r="65" spans="1:8" ht="9.75" customHeight="1">
      <c r="A65" s="27"/>
      <c r="B65" s="23" t="s">
        <v>124</v>
      </c>
      <c r="C65" s="28">
        <v>15964</v>
      </c>
      <c r="D65" s="28">
        <v>15914</v>
      </c>
      <c r="E65" s="28"/>
      <c r="F65" s="28"/>
      <c r="G65" s="28">
        <f t="shared" si="13"/>
        <v>0</v>
      </c>
      <c r="H65" s="142">
        <f t="shared" si="14"/>
        <v>15914</v>
      </c>
    </row>
    <row r="66" spans="1:8" ht="9.75" customHeight="1">
      <c r="A66" s="9"/>
      <c r="B66" s="29" t="s">
        <v>4</v>
      </c>
      <c r="C66" s="30">
        <f>SUM(C61:C65)</f>
        <v>286438</v>
      </c>
      <c r="D66" s="30">
        <f>SUM(D61:D65)</f>
        <v>221979</v>
      </c>
      <c r="E66" s="30">
        <f>SUM(E61:E65)</f>
        <v>0</v>
      </c>
      <c r="F66" s="30">
        <f>SUM(F61:F65)</f>
        <v>0</v>
      </c>
      <c r="G66" s="30">
        <f t="shared" si="13"/>
        <v>0</v>
      </c>
      <c r="H66" s="143">
        <f t="shared" si="14"/>
        <v>221979</v>
      </c>
    </row>
    <row r="67" spans="1:8" ht="9.75" customHeight="1">
      <c r="A67" s="27"/>
      <c r="B67" s="23" t="s">
        <v>128</v>
      </c>
      <c r="C67" s="28">
        <v>86333</v>
      </c>
      <c r="D67" s="28"/>
      <c r="E67" s="28"/>
      <c r="F67" s="28">
        <v>83400</v>
      </c>
      <c r="G67" s="28">
        <f t="shared" si="13"/>
        <v>83400</v>
      </c>
      <c r="H67" s="142">
        <f t="shared" si="14"/>
        <v>83400</v>
      </c>
    </row>
    <row r="68" spans="1:8" ht="9.75" customHeight="1">
      <c r="A68" s="27"/>
      <c r="B68" s="23" t="s">
        <v>129</v>
      </c>
      <c r="C68" s="28">
        <v>41909</v>
      </c>
      <c r="D68" s="28">
        <v>23531</v>
      </c>
      <c r="E68" s="28"/>
      <c r="F68" s="28"/>
      <c r="G68" s="28">
        <f t="shared" si="13"/>
        <v>0</v>
      </c>
      <c r="H68" s="142">
        <f>SUM(D68+G68)</f>
        <v>23531</v>
      </c>
    </row>
    <row r="69" spans="1:8" ht="9.75" customHeight="1">
      <c r="A69" s="27"/>
      <c r="B69" s="23" t="s">
        <v>130</v>
      </c>
      <c r="C69" s="28">
        <v>391641</v>
      </c>
      <c r="D69" s="28">
        <v>87381</v>
      </c>
      <c r="E69" s="28"/>
      <c r="F69" s="28"/>
      <c r="G69" s="28">
        <f t="shared" si="13"/>
        <v>0</v>
      </c>
      <c r="H69" s="142">
        <f>SUM(D69+G69)</f>
        <v>87381</v>
      </c>
    </row>
    <row r="70" spans="1:8" ht="9.75" customHeight="1">
      <c r="A70" s="27">
        <v>1998</v>
      </c>
      <c r="B70" s="23" t="s">
        <v>122</v>
      </c>
      <c r="C70" s="28">
        <v>1106</v>
      </c>
      <c r="D70" s="28">
        <v>1210</v>
      </c>
      <c r="E70" s="28"/>
      <c r="F70" s="28"/>
      <c r="G70" s="28">
        <f t="shared" si="13"/>
        <v>0</v>
      </c>
      <c r="H70" s="142">
        <f>SUM(D70+G70)</f>
        <v>1210</v>
      </c>
    </row>
    <row r="71" spans="1:8" ht="9.75" customHeight="1">
      <c r="A71" s="27"/>
      <c r="B71" s="23" t="s">
        <v>131</v>
      </c>
      <c r="C71" s="28">
        <v>15</v>
      </c>
      <c r="D71" s="28">
        <v>75</v>
      </c>
      <c r="E71" s="28"/>
      <c r="F71" s="28"/>
      <c r="G71" s="28">
        <f t="shared" si="13"/>
        <v>0</v>
      </c>
      <c r="H71" s="142">
        <f>SUM(D71+G71)</f>
        <v>75</v>
      </c>
    </row>
    <row r="72" spans="1:8" ht="9.75" customHeight="1">
      <c r="A72" s="27"/>
      <c r="B72" s="23" t="s">
        <v>124</v>
      </c>
      <c r="C72" s="28">
        <v>20135</v>
      </c>
      <c r="D72" s="28">
        <v>20135</v>
      </c>
      <c r="E72" s="28"/>
      <c r="F72" s="28"/>
      <c r="G72" s="28">
        <f t="shared" si="13"/>
        <v>0</v>
      </c>
      <c r="H72" s="142">
        <f>SUM(D72+G72)</f>
        <v>20135</v>
      </c>
    </row>
    <row r="73" spans="1:8" ht="9.75" customHeight="1">
      <c r="A73" s="9"/>
      <c r="B73" s="29" t="s">
        <v>4</v>
      </c>
      <c r="C73" s="30">
        <f aca="true" t="shared" si="15" ref="C73:H73">SUM(C67:C72)</f>
        <v>541139</v>
      </c>
      <c r="D73" s="30">
        <f t="shared" si="15"/>
        <v>132332</v>
      </c>
      <c r="E73" s="30">
        <f t="shared" si="15"/>
        <v>0</v>
      </c>
      <c r="F73" s="30">
        <f t="shared" si="15"/>
        <v>83400</v>
      </c>
      <c r="G73" s="30">
        <f t="shared" si="15"/>
        <v>83400</v>
      </c>
      <c r="H73" s="143">
        <f t="shared" si="15"/>
        <v>215732</v>
      </c>
    </row>
    <row r="74" spans="1:8" ht="9.75" customHeight="1">
      <c r="A74" s="27"/>
      <c r="B74" s="23" t="s">
        <v>128</v>
      </c>
      <c r="C74" s="28">
        <v>659856</v>
      </c>
      <c r="D74" s="28">
        <v>305</v>
      </c>
      <c r="E74" s="28"/>
      <c r="F74" s="28">
        <v>659745</v>
      </c>
      <c r="G74" s="28">
        <f t="shared" si="13"/>
        <v>659745</v>
      </c>
      <c r="H74" s="142">
        <f>SUM(D74+G74)</f>
        <v>660050</v>
      </c>
    </row>
    <row r="75" spans="1:8" ht="9.75" customHeight="1">
      <c r="A75" s="27"/>
      <c r="B75" s="23" t="s">
        <v>129</v>
      </c>
      <c r="C75" s="28">
        <v>18175</v>
      </c>
      <c r="D75" s="28">
        <v>28474</v>
      </c>
      <c r="E75" s="28"/>
      <c r="F75" s="28"/>
      <c r="G75" s="28">
        <f t="shared" si="13"/>
        <v>0</v>
      </c>
      <c r="H75" s="142">
        <f>SUM(D75+G75)</f>
        <v>28474</v>
      </c>
    </row>
    <row r="76" spans="1:8" ht="9.75" customHeight="1">
      <c r="A76" s="27">
        <v>1999</v>
      </c>
      <c r="B76" s="23" t="s">
        <v>130</v>
      </c>
      <c r="C76" s="28">
        <v>198730</v>
      </c>
      <c r="D76" s="28">
        <v>189222</v>
      </c>
      <c r="E76" s="28"/>
      <c r="F76" s="28"/>
      <c r="G76" s="28">
        <f t="shared" si="13"/>
        <v>0</v>
      </c>
      <c r="H76" s="142">
        <f>SUM(D76+G76)</f>
        <v>189222</v>
      </c>
    </row>
    <row r="77" spans="1:8" ht="9.75" customHeight="1">
      <c r="A77" s="27"/>
      <c r="B77" s="23" t="s">
        <v>122</v>
      </c>
      <c r="C77" s="28">
        <v>1353</v>
      </c>
      <c r="D77" s="28">
        <v>1309</v>
      </c>
      <c r="E77" s="28"/>
      <c r="F77" s="28"/>
      <c r="G77" s="28">
        <f t="shared" si="13"/>
        <v>0</v>
      </c>
      <c r="H77" s="142">
        <f>SUM(D77+G77)</f>
        <v>1309</v>
      </c>
    </row>
    <row r="78" spans="1:8" ht="9.75" customHeight="1">
      <c r="A78" s="27"/>
      <c r="B78" s="23" t="s">
        <v>124</v>
      </c>
      <c r="C78" s="28">
        <v>20291</v>
      </c>
      <c r="D78" s="28">
        <v>20314</v>
      </c>
      <c r="E78" s="28"/>
      <c r="F78" s="28"/>
      <c r="G78" s="28">
        <f t="shared" si="13"/>
        <v>0</v>
      </c>
      <c r="H78" s="142">
        <f>SUM(D78+G78)</f>
        <v>20314</v>
      </c>
    </row>
    <row r="79" spans="1:8" ht="9.75" customHeight="1">
      <c r="A79" s="9"/>
      <c r="B79" s="29" t="s">
        <v>4</v>
      </c>
      <c r="C79" s="30">
        <f aca="true" t="shared" si="16" ref="C79:H79">SUM(C74:C78)</f>
        <v>898405</v>
      </c>
      <c r="D79" s="30">
        <f t="shared" si="16"/>
        <v>239624</v>
      </c>
      <c r="E79" s="30">
        <f t="shared" si="16"/>
        <v>0</v>
      </c>
      <c r="F79" s="30">
        <f t="shared" si="16"/>
        <v>659745</v>
      </c>
      <c r="G79" s="30">
        <f t="shared" si="16"/>
        <v>659745</v>
      </c>
      <c r="H79" s="143">
        <f t="shared" si="16"/>
        <v>899369</v>
      </c>
    </row>
    <row r="80" spans="1:8" ht="9.75" customHeight="1">
      <c r="A80" s="27"/>
      <c r="B80" s="23" t="s">
        <v>128</v>
      </c>
      <c r="C80" s="28">
        <v>610700</v>
      </c>
      <c r="D80" s="28">
        <v>0</v>
      </c>
      <c r="E80" s="28"/>
      <c r="F80" s="28">
        <v>596121</v>
      </c>
      <c r="G80" s="28">
        <f>SUM(E80:F80)</f>
        <v>596121</v>
      </c>
      <c r="H80" s="142">
        <f>SUM(D80+G80)</f>
        <v>596121</v>
      </c>
    </row>
    <row r="81" spans="1:8" ht="9.75" customHeight="1">
      <c r="A81" s="27"/>
      <c r="B81" s="23" t="s">
        <v>129</v>
      </c>
      <c r="C81" s="28">
        <v>7431</v>
      </c>
      <c r="D81" s="28">
        <v>9276</v>
      </c>
      <c r="E81" s="28"/>
      <c r="F81" s="28"/>
      <c r="G81" s="28">
        <f>SUM(E81:F81)</f>
        <v>0</v>
      </c>
      <c r="H81" s="142">
        <f>SUM(D81+G81)</f>
        <v>9276</v>
      </c>
    </row>
    <row r="82" spans="1:8" ht="9.75" customHeight="1">
      <c r="A82" s="27">
        <v>2000</v>
      </c>
      <c r="B82" s="23" t="s">
        <v>130</v>
      </c>
      <c r="C82" s="28">
        <v>122437</v>
      </c>
      <c r="D82" s="28">
        <v>88068</v>
      </c>
      <c r="E82" s="28"/>
      <c r="F82" s="28">
        <v>40000</v>
      </c>
      <c r="G82" s="28">
        <f>SUM(E82:F82)</f>
        <v>40000</v>
      </c>
      <c r="H82" s="142">
        <f>SUM(D82+G82)</f>
        <v>128068</v>
      </c>
    </row>
    <row r="83" spans="1:8" ht="9.75" customHeight="1">
      <c r="A83" s="27"/>
      <c r="B83" s="23" t="s">
        <v>122</v>
      </c>
      <c r="C83" s="28">
        <v>1822</v>
      </c>
      <c r="D83" s="28">
        <v>1877</v>
      </c>
      <c r="E83" s="28"/>
      <c r="F83" s="28"/>
      <c r="G83" s="28">
        <f>SUM(E83:F83)</f>
        <v>0</v>
      </c>
      <c r="H83" s="142">
        <f>SUM(D83+G83)</f>
        <v>1877</v>
      </c>
    </row>
    <row r="84" spans="1:8" ht="9.75" customHeight="1">
      <c r="A84" s="27"/>
      <c r="B84" s="23" t="s">
        <v>124</v>
      </c>
      <c r="C84" s="28">
        <v>21210</v>
      </c>
      <c r="D84" s="28">
        <v>21046</v>
      </c>
      <c r="E84" s="28"/>
      <c r="F84" s="28"/>
      <c r="G84" s="28">
        <f>SUM(E84:F84)</f>
        <v>0</v>
      </c>
      <c r="H84" s="142">
        <f>SUM(D84+G84)</f>
        <v>21046</v>
      </c>
    </row>
    <row r="85" spans="1:8" ht="9.75" customHeight="1">
      <c r="A85" s="9"/>
      <c r="B85" s="29" t="s">
        <v>4</v>
      </c>
      <c r="C85" s="30">
        <f aca="true" t="shared" si="17" ref="C85:H85">SUM(C80:C84)</f>
        <v>763600</v>
      </c>
      <c r="D85" s="30">
        <f t="shared" si="17"/>
        <v>120267</v>
      </c>
      <c r="E85" s="30">
        <f t="shared" si="17"/>
        <v>0</v>
      </c>
      <c r="F85" s="30">
        <f t="shared" si="17"/>
        <v>636121</v>
      </c>
      <c r="G85" s="30">
        <f t="shared" si="17"/>
        <v>636121</v>
      </c>
      <c r="H85" s="143">
        <f t="shared" si="17"/>
        <v>756388</v>
      </c>
    </row>
    <row r="86" spans="1:8" ht="9.75" customHeight="1">
      <c r="A86" s="27"/>
      <c r="B86" s="23" t="s">
        <v>128</v>
      </c>
      <c r="C86" s="28">
        <v>84257</v>
      </c>
      <c r="D86" s="28"/>
      <c r="E86" s="28"/>
      <c r="F86" s="28">
        <v>84257</v>
      </c>
      <c r="G86" s="28">
        <f aca="true" t="shared" si="18" ref="G86:G93">SUM(E86:F86)</f>
        <v>84257</v>
      </c>
      <c r="H86" s="142">
        <f aca="true" t="shared" si="19" ref="H86:H93">SUM(D86+G86)</f>
        <v>84257</v>
      </c>
    </row>
    <row r="87" spans="1:8" ht="9.75" customHeight="1">
      <c r="A87" s="27"/>
      <c r="B87" s="23" t="s">
        <v>129</v>
      </c>
      <c r="C87" s="28">
        <v>17873</v>
      </c>
      <c r="D87" s="28">
        <v>16666</v>
      </c>
      <c r="E87" s="28"/>
      <c r="F87" s="28"/>
      <c r="G87" s="28">
        <f t="shared" si="18"/>
        <v>0</v>
      </c>
      <c r="H87" s="142">
        <f t="shared" si="19"/>
        <v>16666</v>
      </c>
    </row>
    <row r="88" spans="1:8" ht="9.75" customHeight="1">
      <c r="A88" s="27"/>
      <c r="B88" s="23" t="s">
        <v>130</v>
      </c>
      <c r="C88" s="28">
        <v>97528</v>
      </c>
      <c r="D88" s="28">
        <v>74948</v>
      </c>
      <c r="E88" s="28"/>
      <c r="F88" s="28">
        <v>22500</v>
      </c>
      <c r="G88" s="28">
        <f t="shared" si="18"/>
        <v>22500</v>
      </c>
      <c r="H88" s="142">
        <f t="shared" si="19"/>
        <v>97448</v>
      </c>
    </row>
    <row r="89" spans="1:8" ht="9.75" customHeight="1">
      <c r="A89" s="27"/>
      <c r="B89" s="23" t="s">
        <v>122</v>
      </c>
      <c r="C89" s="28">
        <v>2885</v>
      </c>
      <c r="D89" s="28">
        <v>2898</v>
      </c>
      <c r="E89" s="28"/>
      <c r="F89" s="28"/>
      <c r="G89" s="28">
        <f t="shared" si="18"/>
        <v>0</v>
      </c>
      <c r="H89" s="142">
        <f t="shared" si="19"/>
        <v>2898</v>
      </c>
    </row>
    <row r="90" spans="1:8" ht="9.75" customHeight="1">
      <c r="A90" s="27">
        <v>2001</v>
      </c>
      <c r="B90" s="23" t="s">
        <v>123</v>
      </c>
      <c r="C90" s="28">
        <v>2002</v>
      </c>
      <c r="D90" s="28">
        <v>1947</v>
      </c>
      <c r="E90" s="28"/>
      <c r="F90" s="28"/>
      <c r="G90" s="28">
        <f t="shared" si="18"/>
        <v>0</v>
      </c>
      <c r="H90" s="142">
        <f t="shared" si="19"/>
        <v>1947</v>
      </c>
    </row>
    <row r="91" spans="1:8" ht="9.75" customHeight="1">
      <c r="A91" s="27"/>
      <c r="B91" s="23" t="s">
        <v>124</v>
      </c>
      <c r="C91" s="28">
        <v>44047</v>
      </c>
      <c r="D91" s="28">
        <v>43950</v>
      </c>
      <c r="E91" s="28"/>
      <c r="F91" s="28"/>
      <c r="G91" s="28">
        <f t="shared" si="18"/>
        <v>0</v>
      </c>
      <c r="H91" s="142">
        <f t="shared" si="19"/>
        <v>43950</v>
      </c>
    </row>
    <row r="92" spans="1:8" ht="9.75" customHeight="1">
      <c r="A92" s="27"/>
      <c r="B92" s="23" t="s">
        <v>125</v>
      </c>
      <c r="C92" s="28">
        <v>97</v>
      </c>
      <c r="D92" s="28">
        <v>12</v>
      </c>
      <c r="E92" s="28"/>
      <c r="F92" s="28">
        <v>74</v>
      </c>
      <c r="G92" s="28">
        <f t="shared" si="18"/>
        <v>74</v>
      </c>
      <c r="H92" s="142">
        <f t="shared" si="19"/>
        <v>86</v>
      </c>
    </row>
    <row r="93" spans="1:8" ht="9.75" customHeight="1">
      <c r="A93" s="27"/>
      <c r="B93" s="23" t="s">
        <v>127</v>
      </c>
      <c r="C93" s="28">
        <v>2226</v>
      </c>
      <c r="D93" s="28">
        <v>2167</v>
      </c>
      <c r="E93" s="28"/>
      <c r="F93" s="28">
        <v>34</v>
      </c>
      <c r="G93" s="28">
        <f t="shared" si="18"/>
        <v>34</v>
      </c>
      <c r="H93" s="142">
        <f t="shared" si="19"/>
        <v>2201</v>
      </c>
    </row>
    <row r="94" spans="1:8" ht="9.75" customHeight="1">
      <c r="A94" s="9"/>
      <c r="B94" s="29" t="s">
        <v>4</v>
      </c>
      <c r="C94" s="30">
        <f aca="true" t="shared" si="20" ref="C94:H94">SUM(C86:C93)</f>
        <v>250915</v>
      </c>
      <c r="D94" s="30">
        <f t="shared" si="20"/>
        <v>142588</v>
      </c>
      <c r="E94" s="30">
        <f t="shared" si="20"/>
        <v>0</v>
      </c>
      <c r="F94" s="30">
        <f t="shared" si="20"/>
        <v>106865</v>
      </c>
      <c r="G94" s="30">
        <f t="shared" si="20"/>
        <v>106865</v>
      </c>
      <c r="H94" s="143">
        <f t="shared" si="20"/>
        <v>249453</v>
      </c>
    </row>
    <row r="95" spans="1:8" ht="9.75" customHeight="1">
      <c r="A95" s="27"/>
      <c r="B95" s="23" t="s">
        <v>128</v>
      </c>
      <c r="C95" s="28">
        <v>1017942</v>
      </c>
      <c r="D95" s="28">
        <v>0</v>
      </c>
      <c r="E95" s="28"/>
      <c r="F95" s="28">
        <v>1018755</v>
      </c>
      <c r="G95" s="28">
        <f aca="true" t="shared" si="21" ref="G95:G102">SUM(E95:F95)</f>
        <v>1018755</v>
      </c>
      <c r="H95" s="142">
        <f aca="true" t="shared" si="22" ref="H95:H102">SUM(D95+G95)</f>
        <v>1018755</v>
      </c>
    </row>
    <row r="96" spans="1:8" ht="9.75" customHeight="1">
      <c r="A96" s="27"/>
      <c r="B96" s="23" t="s">
        <v>129</v>
      </c>
      <c r="C96" s="28">
        <v>25802</v>
      </c>
      <c r="D96" s="28">
        <v>26774</v>
      </c>
      <c r="E96" s="28"/>
      <c r="F96" s="28">
        <v>4746</v>
      </c>
      <c r="G96" s="28">
        <f t="shared" si="21"/>
        <v>4746</v>
      </c>
      <c r="H96" s="142">
        <f t="shared" si="22"/>
        <v>31520</v>
      </c>
    </row>
    <row r="97" spans="1:8" ht="9.75" customHeight="1">
      <c r="A97" s="27"/>
      <c r="B97" s="23" t="s">
        <v>130</v>
      </c>
      <c r="C97" s="28">
        <v>70705</v>
      </c>
      <c r="D97" s="28">
        <v>65200</v>
      </c>
      <c r="E97" s="28"/>
      <c r="F97" s="28">
        <v>0</v>
      </c>
      <c r="G97" s="28">
        <f t="shared" si="21"/>
        <v>0</v>
      </c>
      <c r="H97" s="142">
        <f t="shared" si="22"/>
        <v>65200</v>
      </c>
    </row>
    <row r="98" spans="1:8" ht="9.75" customHeight="1">
      <c r="A98" s="27"/>
      <c r="B98" s="23" t="s">
        <v>122</v>
      </c>
      <c r="C98" s="28">
        <v>3274</v>
      </c>
      <c r="D98" s="28">
        <v>3295</v>
      </c>
      <c r="E98" s="28"/>
      <c r="F98" s="28">
        <v>0</v>
      </c>
      <c r="G98" s="28">
        <f t="shared" si="21"/>
        <v>0</v>
      </c>
      <c r="H98" s="142">
        <f t="shared" si="22"/>
        <v>3295</v>
      </c>
    </row>
    <row r="99" spans="1:8" ht="9.75" customHeight="1">
      <c r="A99" s="27">
        <v>2002</v>
      </c>
      <c r="B99" s="23" t="s">
        <v>123</v>
      </c>
      <c r="C99" s="28">
        <v>1328</v>
      </c>
      <c r="D99" s="28">
        <v>1288</v>
      </c>
      <c r="E99" s="28"/>
      <c r="F99" s="28">
        <v>0</v>
      </c>
      <c r="G99" s="28">
        <f t="shared" si="21"/>
        <v>0</v>
      </c>
      <c r="H99" s="142">
        <f t="shared" si="22"/>
        <v>1288</v>
      </c>
    </row>
    <row r="100" spans="1:8" ht="9.75" customHeight="1">
      <c r="A100" s="27"/>
      <c r="B100" s="23" t="s">
        <v>124</v>
      </c>
      <c r="C100" s="28">
        <v>30636</v>
      </c>
      <c r="D100" s="28">
        <v>30062</v>
      </c>
      <c r="E100" s="28"/>
      <c r="F100" s="28">
        <v>0</v>
      </c>
      <c r="G100" s="28">
        <f t="shared" si="21"/>
        <v>0</v>
      </c>
      <c r="H100" s="142">
        <f t="shared" si="22"/>
        <v>30062</v>
      </c>
    </row>
    <row r="101" spans="1:8" ht="9.75" customHeight="1">
      <c r="A101" s="27"/>
      <c r="B101" s="23" t="s">
        <v>125</v>
      </c>
      <c r="C101" s="28">
        <v>352</v>
      </c>
      <c r="D101" s="28">
        <v>43</v>
      </c>
      <c r="E101" s="28"/>
      <c r="F101" s="28">
        <v>311</v>
      </c>
      <c r="G101" s="28">
        <f t="shared" si="21"/>
        <v>311</v>
      </c>
      <c r="H101" s="142">
        <f t="shared" si="22"/>
        <v>354</v>
      </c>
    </row>
    <row r="102" spans="1:8" ht="9.75" customHeight="1">
      <c r="A102" s="27"/>
      <c r="B102" s="23" t="s">
        <v>132</v>
      </c>
      <c r="C102" s="28">
        <v>46133</v>
      </c>
      <c r="D102" s="28">
        <v>54252</v>
      </c>
      <c r="E102" s="28"/>
      <c r="F102" s="28">
        <v>45</v>
      </c>
      <c r="G102" s="28">
        <f t="shared" si="21"/>
        <v>45</v>
      </c>
      <c r="H102" s="142">
        <f t="shared" si="22"/>
        <v>54297</v>
      </c>
    </row>
    <row r="103" spans="1:8" ht="9.75" customHeight="1">
      <c r="A103" s="9"/>
      <c r="B103" s="29" t="s">
        <v>4</v>
      </c>
      <c r="C103" s="30">
        <f aca="true" t="shared" si="23" ref="C103:H103">SUM(C95:C102)</f>
        <v>1196172</v>
      </c>
      <c r="D103" s="30">
        <f t="shared" si="23"/>
        <v>180914</v>
      </c>
      <c r="E103" s="30">
        <f t="shared" si="23"/>
        <v>0</v>
      </c>
      <c r="F103" s="30">
        <f t="shared" si="23"/>
        <v>1023857</v>
      </c>
      <c r="G103" s="30">
        <f t="shared" si="23"/>
        <v>1023857</v>
      </c>
      <c r="H103" s="143">
        <f t="shared" si="23"/>
        <v>1204771</v>
      </c>
    </row>
    <row r="104" spans="1:8" ht="9.75" customHeight="1">
      <c r="A104" s="27"/>
      <c r="B104" s="23" t="s">
        <v>128</v>
      </c>
      <c r="C104" s="28">
        <v>543659</v>
      </c>
      <c r="D104" s="28">
        <v>0</v>
      </c>
      <c r="E104" s="28"/>
      <c r="F104" s="28">
        <v>543659</v>
      </c>
      <c r="G104" s="28">
        <f aca="true" t="shared" si="24" ref="G104:G111">SUM(E104:F104)</f>
        <v>543659</v>
      </c>
      <c r="H104" s="142">
        <f aca="true" t="shared" si="25" ref="H104:H111">SUM(D104+G104)</f>
        <v>543659</v>
      </c>
    </row>
    <row r="105" spans="1:8" ht="9.75" customHeight="1">
      <c r="A105" s="27"/>
      <c r="B105" s="23" t="s">
        <v>129</v>
      </c>
      <c r="C105" s="28">
        <v>59303</v>
      </c>
      <c r="D105" s="28">
        <v>42481</v>
      </c>
      <c r="E105" s="28"/>
      <c r="F105" s="28">
        <v>16229</v>
      </c>
      <c r="G105" s="28">
        <f t="shared" si="24"/>
        <v>16229</v>
      </c>
      <c r="H105" s="142">
        <f t="shared" si="25"/>
        <v>58710</v>
      </c>
    </row>
    <row r="106" spans="1:8" ht="9.75" customHeight="1">
      <c r="A106" s="27"/>
      <c r="B106" s="23" t="s">
        <v>130</v>
      </c>
      <c r="C106" s="28">
        <v>24138</v>
      </c>
      <c r="D106" s="28">
        <v>28671</v>
      </c>
      <c r="E106" s="28"/>
      <c r="F106" s="28">
        <v>0</v>
      </c>
      <c r="G106" s="28">
        <f t="shared" si="24"/>
        <v>0</v>
      </c>
      <c r="H106" s="142">
        <f t="shared" si="25"/>
        <v>28671</v>
      </c>
    </row>
    <row r="107" spans="1:8" ht="9.75" customHeight="1">
      <c r="A107" s="27"/>
      <c r="B107" s="23" t="s">
        <v>122</v>
      </c>
      <c r="C107" s="28">
        <v>3163</v>
      </c>
      <c r="D107" s="28">
        <v>3178</v>
      </c>
      <c r="E107" s="28"/>
      <c r="F107" s="28">
        <v>0</v>
      </c>
      <c r="G107" s="28">
        <f t="shared" si="24"/>
        <v>0</v>
      </c>
      <c r="H107" s="142">
        <f t="shared" si="25"/>
        <v>3178</v>
      </c>
    </row>
    <row r="108" spans="1:8" ht="9.75" customHeight="1">
      <c r="A108" s="27">
        <v>2003</v>
      </c>
      <c r="B108" s="23" t="s">
        <v>123</v>
      </c>
      <c r="C108" s="28">
        <v>1104</v>
      </c>
      <c r="D108" s="28">
        <v>1115</v>
      </c>
      <c r="E108" s="28"/>
      <c r="F108" s="28">
        <v>0</v>
      </c>
      <c r="G108" s="28">
        <f t="shared" si="24"/>
        <v>0</v>
      </c>
      <c r="H108" s="142">
        <f t="shared" si="25"/>
        <v>1115</v>
      </c>
    </row>
    <row r="109" spans="1:8" ht="9.75" customHeight="1">
      <c r="A109" s="27"/>
      <c r="B109" s="23" t="s">
        <v>124</v>
      </c>
      <c r="C109" s="28">
        <v>24216</v>
      </c>
      <c r="D109" s="28">
        <v>24352</v>
      </c>
      <c r="E109" s="28"/>
      <c r="F109" s="28">
        <v>0</v>
      </c>
      <c r="G109" s="28">
        <f t="shared" si="24"/>
        <v>0</v>
      </c>
      <c r="H109" s="142">
        <f t="shared" si="25"/>
        <v>24352</v>
      </c>
    </row>
    <row r="110" spans="1:8" ht="9.75" customHeight="1">
      <c r="A110" s="27"/>
      <c r="B110" s="23" t="s">
        <v>125</v>
      </c>
      <c r="C110" s="28">
        <v>1126</v>
      </c>
      <c r="D110" s="28">
        <v>881</v>
      </c>
      <c r="E110" s="28"/>
      <c r="F110" s="28">
        <v>234</v>
      </c>
      <c r="G110" s="28">
        <f t="shared" si="24"/>
        <v>234</v>
      </c>
      <c r="H110" s="142">
        <f t="shared" si="25"/>
        <v>1115</v>
      </c>
    </row>
    <row r="111" spans="1:8" ht="9.75" customHeight="1">
      <c r="A111" s="27"/>
      <c r="B111" s="23" t="s">
        <v>132</v>
      </c>
      <c r="C111" s="28">
        <v>24734</v>
      </c>
      <c r="D111" s="28">
        <v>19352</v>
      </c>
      <c r="E111" s="28"/>
      <c r="F111" s="28">
        <v>85</v>
      </c>
      <c r="G111" s="28">
        <f t="shared" si="24"/>
        <v>85</v>
      </c>
      <c r="H111" s="142">
        <f t="shared" si="25"/>
        <v>19437</v>
      </c>
    </row>
    <row r="112" spans="1:8" ht="9.75" customHeight="1">
      <c r="A112" s="9"/>
      <c r="B112" s="29" t="s">
        <v>4</v>
      </c>
      <c r="C112" s="30">
        <f aca="true" t="shared" si="26" ref="C112:H112">SUM(C104:C111)</f>
        <v>681443</v>
      </c>
      <c r="D112" s="30">
        <f t="shared" si="26"/>
        <v>120030</v>
      </c>
      <c r="E112" s="30">
        <f t="shared" si="26"/>
        <v>0</v>
      </c>
      <c r="F112" s="30">
        <f t="shared" si="26"/>
        <v>560207</v>
      </c>
      <c r="G112" s="30">
        <f t="shared" si="26"/>
        <v>560207</v>
      </c>
      <c r="H112" s="143">
        <f t="shared" si="26"/>
        <v>680237</v>
      </c>
    </row>
    <row r="113" spans="1:8" ht="9.75" customHeight="1">
      <c r="A113" s="27"/>
      <c r="B113" s="23" t="s">
        <v>128</v>
      </c>
      <c r="C113" s="28">
        <v>746013</v>
      </c>
      <c r="D113" s="28">
        <v>1412</v>
      </c>
      <c r="E113" s="28"/>
      <c r="F113" s="28">
        <v>745939</v>
      </c>
      <c r="G113" s="28">
        <f aca="true" t="shared" si="27" ref="G113:G120">SUM(E113:F113)</f>
        <v>745939</v>
      </c>
      <c r="H113" s="142">
        <f aca="true" t="shared" si="28" ref="H113:H120">SUM(D113+G113)</f>
        <v>747351</v>
      </c>
    </row>
    <row r="114" spans="1:8" ht="9.75" customHeight="1">
      <c r="A114" s="27"/>
      <c r="B114" s="23" t="s">
        <v>129</v>
      </c>
      <c r="C114" s="28">
        <v>39407</v>
      </c>
      <c r="D114" s="28">
        <v>27429</v>
      </c>
      <c r="E114" s="28"/>
      <c r="F114" s="28">
        <v>12021</v>
      </c>
      <c r="G114" s="28">
        <f t="shared" si="27"/>
        <v>12021</v>
      </c>
      <c r="H114" s="142">
        <f t="shared" si="28"/>
        <v>39450</v>
      </c>
    </row>
    <row r="115" spans="1:8" ht="9.75" customHeight="1">
      <c r="A115" s="27"/>
      <c r="B115" s="23" t="s">
        <v>130</v>
      </c>
      <c r="C115" s="28">
        <v>6357</v>
      </c>
      <c r="D115" s="28">
        <v>2902</v>
      </c>
      <c r="E115" s="28"/>
      <c r="F115" s="28">
        <v>0</v>
      </c>
      <c r="G115" s="28">
        <f t="shared" si="27"/>
        <v>0</v>
      </c>
      <c r="H115" s="142">
        <f t="shared" si="28"/>
        <v>2902</v>
      </c>
    </row>
    <row r="116" spans="1:8" ht="9.75" customHeight="1">
      <c r="A116" s="27"/>
      <c r="B116" s="23" t="s">
        <v>122</v>
      </c>
      <c r="C116" s="28"/>
      <c r="D116" s="28"/>
      <c r="E116" s="28"/>
      <c r="F116" s="28">
        <v>0</v>
      </c>
      <c r="G116" s="28">
        <f t="shared" si="27"/>
        <v>0</v>
      </c>
      <c r="H116" s="142">
        <f t="shared" si="28"/>
        <v>0</v>
      </c>
    </row>
    <row r="117" spans="1:8" ht="9.75" customHeight="1">
      <c r="A117" s="27">
        <v>2004</v>
      </c>
      <c r="B117" s="23" t="s">
        <v>123</v>
      </c>
      <c r="C117" s="28"/>
      <c r="D117" s="28"/>
      <c r="E117" s="28"/>
      <c r="F117" s="28">
        <v>0</v>
      </c>
      <c r="G117" s="28">
        <f t="shared" si="27"/>
        <v>0</v>
      </c>
      <c r="H117" s="142">
        <f t="shared" si="28"/>
        <v>0</v>
      </c>
    </row>
    <row r="118" spans="1:8" ht="9.75" customHeight="1">
      <c r="A118" s="27"/>
      <c r="B118" s="23" t="s">
        <v>124</v>
      </c>
      <c r="C118" s="28">
        <v>28363</v>
      </c>
      <c r="D118" s="28">
        <v>28173</v>
      </c>
      <c r="E118" s="28"/>
      <c r="F118" s="28">
        <v>0</v>
      </c>
      <c r="G118" s="28">
        <f t="shared" si="27"/>
        <v>0</v>
      </c>
      <c r="H118" s="142">
        <f t="shared" si="28"/>
        <v>28173</v>
      </c>
    </row>
    <row r="119" spans="1:8" ht="9.75" customHeight="1">
      <c r="A119" s="27"/>
      <c r="B119" s="23" t="s">
        <v>125</v>
      </c>
      <c r="C119" s="28"/>
      <c r="D119" s="28"/>
      <c r="E119" s="28"/>
      <c r="F119" s="28"/>
      <c r="G119" s="28">
        <f t="shared" si="27"/>
        <v>0</v>
      </c>
      <c r="H119" s="142">
        <f t="shared" si="28"/>
        <v>0</v>
      </c>
    </row>
    <row r="120" spans="1:8" ht="9.75" customHeight="1">
      <c r="A120" s="27"/>
      <c r="B120" s="23" t="s">
        <v>132</v>
      </c>
      <c r="C120" s="28">
        <v>38197</v>
      </c>
      <c r="D120" s="28">
        <v>47544</v>
      </c>
      <c r="E120" s="28"/>
      <c r="F120" s="28">
        <v>60</v>
      </c>
      <c r="G120" s="28">
        <f t="shared" si="27"/>
        <v>60</v>
      </c>
      <c r="H120" s="142">
        <f t="shared" si="28"/>
        <v>47604</v>
      </c>
    </row>
    <row r="121" spans="1:8" ht="9.75" customHeight="1" thickBot="1">
      <c r="A121" s="18"/>
      <c r="B121" s="31" t="s">
        <v>4</v>
      </c>
      <c r="C121" s="32">
        <f aca="true" t="shared" si="29" ref="C121:H121">SUM(C113:C120)</f>
        <v>858337</v>
      </c>
      <c r="D121" s="32">
        <f t="shared" si="29"/>
        <v>107460</v>
      </c>
      <c r="E121" s="32">
        <f t="shared" si="29"/>
        <v>0</v>
      </c>
      <c r="F121" s="32">
        <f t="shared" si="29"/>
        <v>758020</v>
      </c>
      <c r="G121" s="32">
        <f t="shared" si="29"/>
        <v>758020</v>
      </c>
      <c r="H121" s="144">
        <f t="shared" si="29"/>
        <v>865480</v>
      </c>
    </row>
    <row r="122" spans="1:8" ht="30" customHeight="1">
      <c r="A122" s="94" t="s">
        <v>66</v>
      </c>
      <c r="B122" s="11"/>
      <c r="C122" s="11"/>
      <c r="D122" s="11"/>
      <c r="E122" s="11"/>
      <c r="F122" s="11"/>
      <c r="G122" s="11"/>
      <c r="H122" s="11"/>
    </row>
    <row r="123" spans="1:8" ht="15" thickBot="1">
      <c r="A123" s="33" t="s">
        <v>28</v>
      </c>
      <c r="B123" s="12"/>
      <c r="C123" s="12"/>
      <c r="D123" s="12"/>
      <c r="E123" s="12"/>
      <c r="F123" s="12"/>
      <c r="G123" s="12"/>
      <c r="H123" s="12" t="s">
        <v>54</v>
      </c>
    </row>
    <row r="124" spans="1:8" ht="12.75" customHeight="1">
      <c r="A124" s="5"/>
      <c r="B124" s="6" t="s">
        <v>17</v>
      </c>
      <c r="C124" s="20"/>
      <c r="D124" s="21" t="s">
        <v>26</v>
      </c>
      <c r="E124" s="21"/>
      <c r="F124" s="21"/>
      <c r="G124" s="21"/>
      <c r="H124" s="22"/>
    </row>
    <row r="125" spans="1:8" ht="12.75" customHeight="1">
      <c r="A125" s="7"/>
      <c r="B125" s="8" t="s">
        <v>1</v>
      </c>
      <c r="C125" s="23" t="s">
        <v>19</v>
      </c>
      <c r="D125" s="23" t="s">
        <v>20</v>
      </c>
      <c r="E125" s="24" t="s">
        <v>27</v>
      </c>
      <c r="F125" s="24"/>
      <c r="G125" s="25"/>
      <c r="H125" s="140" t="s">
        <v>15</v>
      </c>
    </row>
    <row r="126" spans="1:8" ht="12.75" customHeight="1">
      <c r="A126" s="9" t="s">
        <v>22</v>
      </c>
      <c r="B126" s="26" t="s">
        <v>23</v>
      </c>
      <c r="C126" s="26"/>
      <c r="D126" s="26"/>
      <c r="E126" s="25" t="s">
        <v>24</v>
      </c>
      <c r="F126" s="25" t="s">
        <v>25</v>
      </c>
      <c r="G126" s="25" t="s">
        <v>4</v>
      </c>
      <c r="H126" s="141"/>
    </row>
    <row r="127" spans="1:8" ht="13.5" customHeight="1">
      <c r="A127" s="27"/>
      <c r="B127" s="23" t="s">
        <v>128</v>
      </c>
      <c r="C127" s="28">
        <v>4901</v>
      </c>
      <c r="D127" s="28">
        <v>4957</v>
      </c>
      <c r="E127" s="28"/>
      <c r="F127" s="28"/>
      <c r="G127" s="28">
        <f aca="true" t="shared" si="30" ref="G127:G145">SUM(E127:F127)</f>
        <v>0</v>
      </c>
      <c r="H127" s="142">
        <v>4957</v>
      </c>
    </row>
    <row r="128" spans="1:8" ht="13.5" customHeight="1">
      <c r="A128" s="27"/>
      <c r="B128" s="23" t="s">
        <v>129</v>
      </c>
      <c r="C128" s="28">
        <v>20</v>
      </c>
      <c r="D128" s="28">
        <v>20</v>
      </c>
      <c r="E128" s="28"/>
      <c r="F128" s="28"/>
      <c r="G128" s="28">
        <f t="shared" si="30"/>
        <v>0</v>
      </c>
      <c r="H128" s="142">
        <v>20</v>
      </c>
    </row>
    <row r="129" spans="1:8" ht="13.5" customHeight="1">
      <c r="A129" s="27">
        <v>1995</v>
      </c>
      <c r="B129" s="23" t="s">
        <v>130</v>
      </c>
      <c r="C129" s="28">
        <v>38949</v>
      </c>
      <c r="D129" s="28">
        <v>37193</v>
      </c>
      <c r="E129" s="28"/>
      <c r="F129" s="28"/>
      <c r="G129" s="28">
        <f t="shared" si="30"/>
        <v>0</v>
      </c>
      <c r="H129" s="142">
        <v>37193</v>
      </c>
    </row>
    <row r="130" spans="1:8" ht="13.5" customHeight="1">
      <c r="A130" s="27"/>
      <c r="B130" s="23" t="s">
        <v>126</v>
      </c>
      <c r="C130" s="28">
        <v>20</v>
      </c>
      <c r="D130" s="28">
        <v>20</v>
      </c>
      <c r="E130" s="28"/>
      <c r="F130" s="28"/>
      <c r="G130" s="28">
        <f t="shared" si="30"/>
        <v>0</v>
      </c>
      <c r="H130" s="142">
        <v>20</v>
      </c>
    </row>
    <row r="131" spans="1:8" ht="13.5" customHeight="1">
      <c r="A131" s="9"/>
      <c r="B131" s="29" t="s">
        <v>4</v>
      </c>
      <c r="C131" s="30">
        <f>SUM(C127:C130)</f>
        <v>43890</v>
      </c>
      <c r="D131" s="30">
        <f>SUM(D127:D130)</f>
        <v>42190</v>
      </c>
      <c r="E131" s="30"/>
      <c r="F131" s="30"/>
      <c r="G131" s="30">
        <f t="shared" si="30"/>
        <v>0</v>
      </c>
      <c r="H131" s="143">
        <f>SUM(H127:H130)</f>
        <v>42190</v>
      </c>
    </row>
    <row r="132" spans="1:8" ht="13.5" customHeight="1">
      <c r="A132" s="27"/>
      <c r="B132" s="23" t="s">
        <v>128</v>
      </c>
      <c r="C132" s="28">
        <v>20</v>
      </c>
      <c r="D132" s="28">
        <v>18</v>
      </c>
      <c r="E132" s="28"/>
      <c r="F132" s="28"/>
      <c r="G132" s="28">
        <f t="shared" si="30"/>
        <v>0</v>
      </c>
      <c r="H132" s="142">
        <f>SUM(D132,G132)</f>
        <v>18</v>
      </c>
    </row>
    <row r="133" spans="1:8" ht="13.5" customHeight="1">
      <c r="A133" s="27"/>
      <c r="B133" s="23" t="s">
        <v>129</v>
      </c>
      <c r="C133" s="28">
        <v>20</v>
      </c>
      <c r="D133" s="28">
        <v>20</v>
      </c>
      <c r="E133" s="28"/>
      <c r="F133" s="28"/>
      <c r="G133" s="28">
        <f t="shared" si="30"/>
        <v>0</v>
      </c>
      <c r="H133" s="142">
        <f aca="true" t="shared" si="31" ref="H133:H140">SUM(D133,G133)</f>
        <v>20</v>
      </c>
    </row>
    <row r="134" spans="1:8" ht="13.5" customHeight="1">
      <c r="A134" s="27">
        <v>1996</v>
      </c>
      <c r="B134" s="23" t="s">
        <v>130</v>
      </c>
      <c r="C134" s="28">
        <v>75921</v>
      </c>
      <c r="D134" s="28">
        <v>76080</v>
      </c>
      <c r="E134" s="28"/>
      <c r="F134" s="28"/>
      <c r="G134" s="28">
        <f t="shared" si="30"/>
        <v>0</v>
      </c>
      <c r="H134" s="142">
        <f t="shared" si="31"/>
        <v>76080</v>
      </c>
    </row>
    <row r="135" spans="1:8" ht="13.5" customHeight="1">
      <c r="A135" s="27"/>
      <c r="B135" s="23" t="s">
        <v>126</v>
      </c>
      <c r="C135" s="28">
        <v>20</v>
      </c>
      <c r="D135" s="28">
        <v>20</v>
      </c>
      <c r="E135" s="28"/>
      <c r="F135" s="28"/>
      <c r="G135" s="28">
        <f t="shared" si="30"/>
        <v>0</v>
      </c>
      <c r="H135" s="142">
        <f t="shared" si="31"/>
        <v>20</v>
      </c>
    </row>
    <row r="136" spans="1:8" ht="13.5" customHeight="1">
      <c r="A136" s="9"/>
      <c r="B136" s="29" t="s">
        <v>4</v>
      </c>
      <c r="C136" s="30">
        <f>SUM(C132:C135)</f>
        <v>75981</v>
      </c>
      <c r="D136" s="30">
        <f>SUM(D132:D135)</f>
        <v>76138</v>
      </c>
      <c r="E136" s="30"/>
      <c r="F136" s="30"/>
      <c r="G136" s="30">
        <f t="shared" si="30"/>
        <v>0</v>
      </c>
      <c r="H136" s="143">
        <f>SUM(H132:H135)</f>
        <v>76138</v>
      </c>
    </row>
    <row r="137" spans="1:8" ht="13.5" customHeight="1">
      <c r="A137" s="27"/>
      <c r="B137" s="23" t="s">
        <v>128</v>
      </c>
      <c r="C137" s="28">
        <v>20</v>
      </c>
      <c r="D137" s="28">
        <v>352</v>
      </c>
      <c r="E137" s="28"/>
      <c r="F137" s="28"/>
      <c r="G137" s="28">
        <f t="shared" si="30"/>
        <v>0</v>
      </c>
      <c r="H137" s="142">
        <f t="shared" si="31"/>
        <v>352</v>
      </c>
    </row>
    <row r="138" spans="1:8" ht="13.5" customHeight="1">
      <c r="A138" s="27"/>
      <c r="B138" s="23" t="s">
        <v>129</v>
      </c>
      <c r="C138" s="28">
        <v>20</v>
      </c>
      <c r="D138" s="28">
        <v>20</v>
      </c>
      <c r="E138" s="28"/>
      <c r="F138" s="28"/>
      <c r="G138" s="28">
        <f t="shared" si="30"/>
        <v>0</v>
      </c>
      <c r="H138" s="142">
        <f t="shared" si="31"/>
        <v>20</v>
      </c>
    </row>
    <row r="139" spans="1:8" ht="13.5" customHeight="1">
      <c r="A139" s="27">
        <v>1997</v>
      </c>
      <c r="B139" s="23" t="s">
        <v>130</v>
      </c>
      <c r="C139" s="28">
        <v>147839</v>
      </c>
      <c r="D139" s="28">
        <v>147769</v>
      </c>
      <c r="E139" s="28"/>
      <c r="F139" s="28"/>
      <c r="G139" s="28">
        <f t="shared" si="30"/>
        <v>0</v>
      </c>
      <c r="H139" s="142">
        <f t="shared" si="31"/>
        <v>147769</v>
      </c>
    </row>
    <row r="140" spans="1:8" ht="13.5" customHeight="1">
      <c r="A140" s="27"/>
      <c r="B140" s="23" t="s">
        <v>126</v>
      </c>
      <c r="C140" s="28">
        <v>20</v>
      </c>
      <c r="D140" s="28">
        <v>20</v>
      </c>
      <c r="E140" s="28"/>
      <c r="F140" s="28"/>
      <c r="G140" s="28">
        <f t="shared" si="30"/>
        <v>0</v>
      </c>
      <c r="H140" s="142">
        <f t="shared" si="31"/>
        <v>20</v>
      </c>
    </row>
    <row r="141" spans="1:8" ht="13.5" customHeight="1">
      <c r="A141" s="9"/>
      <c r="B141" s="29" t="s">
        <v>4</v>
      </c>
      <c r="C141" s="30">
        <f>SUM(C137:C140)</f>
        <v>147899</v>
      </c>
      <c r="D141" s="30">
        <f>SUM(D137:D140)</f>
        <v>148161</v>
      </c>
      <c r="E141" s="30"/>
      <c r="F141" s="30"/>
      <c r="G141" s="30">
        <f t="shared" si="30"/>
        <v>0</v>
      </c>
      <c r="H141" s="143">
        <f>SUM(H137:H140)</f>
        <v>148161</v>
      </c>
    </row>
    <row r="142" spans="1:8" ht="13.5" customHeight="1">
      <c r="A142" s="27"/>
      <c r="B142" s="23" t="s">
        <v>128</v>
      </c>
      <c r="C142" s="28">
        <v>20</v>
      </c>
      <c r="D142" s="28">
        <v>120</v>
      </c>
      <c r="E142" s="28"/>
      <c r="F142" s="28"/>
      <c r="G142" s="28">
        <f t="shared" si="30"/>
        <v>0</v>
      </c>
      <c r="H142" s="142">
        <f>SUM(D142,G142)</f>
        <v>120</v>
      </c>
    </row>
    <row r="143" spans="1:8" ht="13.5" customHeight="1">
      <c r="A143" s="27"/>
      <c r="B143" s="23" t="s">
        <v>129</v>
      </c>
      <c r="C143" s="28">
        <v>20</v>
      </c>
      <c r="D143" s="28">
        <v>20</v>
      </c>
      <c r="E143" s="28"/>
      <c r="F143" s="28"/>
      <c r="G143" s="28">
        <f t="shared" si="30"/>
        <v>0</v>
      </c>
      <c r="H143" s="142">
        <f>SUM(D143,G143)</f>
        <v>20</v>
      </c>
    </row>
    <row r="144" spans="1:8" ht="13.5" customHeight="1">
      <c r="A144" s="27">
        <v>1998</v>
      </c>
      <c r="B144" s="23" t="s">
        <v>130</v>
      </c>
      <c r="C144" s="28">
        <v>187408</v>
      </c>
      <c r="D144" s="28">
        <v>182209</v>
      </c>
      <c r="E144" s="28"/>
      <c r="F144" s="28"/>
      <c r="G144" s="28">
        <f t="shared" si="30"/>
        <v>0</v>
      </c>
      <c r="H144" s="142">
        <f>SUM(D144,G144)</f>
        <v>182209</v>
      </c>
    </row>
    <row r="145" spans="1:8" ht="13.5" customHeight="1">
      <c r="A145" s="27"/>
      <c r="B145" s="23" t="s">
        <v>122</v>
      </c>
      <c r="C145" s="28">
        <v>10</v>
      </c>
      <c r="D145" s="28">
        <v>10</v>
      </c>
      <c r="E145" s="28"/>
      <c r="F145" s="28"/>
      <c r="G145" s="28">
        <f t="shared" si="30"/>
        <v>0</v>
      </c>
      <c r="H145" s="142">
        <f>SUM(D145,G145)</f>
        <v>10</v>
      </c>
    </row>
    <row r="146" spans="1:8" ht="13.5" customHeight="1">
      <c r="A146" s="27"/>
      <c r="B146" s="23" t="s">
        <v>126</v>
      </c>
      <c r="C146" s="28">
        <v>10</v>
      </c>
      <c r="D146" s="28">
        <v>10</v>
      </c>
      <c r="E146" s="28"/>
      <c r="F146" s="28"/>
      <c r="G146" s="28">
        <f>SUM(E146:F146)</f>
        <v>0</v>
      </c>
      <c r="H146" s="142">
        <f>SUM(D146,G146)</f>
        <v>10</v>
      </c>
    </row>
    <row r="147" spans="1:8" ht="13.5" customHeight="1">
      <c r="A147" s="9"/>
      <c r="B147" s="29" t="s">
        <v>4</v>
      </c>
      <c r="C147" s="30">
        <f aca="true" t="shared" si="32" ref="C147:H147">SUM(C142:C146)</f>
        <v>187468</v>
      </c>
      <c r="D147" s="30">
        <f t="shared" si="32"/>
        <v>182369</v>
      </c>
      <c r="E147" s="30">
        <f t="shared" si="32"/>
        <v>0</v>
      </c>
      <c r="F147" s="30">
        <f t="shared" si="32"/>
        <v>0</v>
      </c>
      <c r="G147" s="30">
        <f t="shared" si="32"/>
        <v>0</v>
      </c>
      <c r="H147" s="143">
        <f t="shared" si="32"/>
        <v>182369</v>
      </c>
    </row>
    <row r="148" spans="1:8" ht="13.5" customHeight="1">
      <c r="A148" s="27"/>
      <c r="B148" s="23" t="s">
        <v>128</v>
      </c>
      <c r="C148" s="28">
        <v>20</v>
      </c>
      <c r="D148" s="28">
        <v>20</v>
      </c>
      <c r="E148" s="28"/>
      <c r="F148" s="28"/>
      <c r="G148" s="28">
        <f>SUM(E148:F148)</f>
        <v>0</v>
      </c>
      <c r="H148" s="142">
        <f>SUM(D148,G148)</f>
        <v>20</v>
      </c>
    </row>
    <row r="149" spans="1:8" ht="13.5" customHeight="1">
      <c r="A149" s="27"/>
      <c r="B149" s="23" t="s">
        <v>129</v>
      </c>
      <c r="C149" s="28">
        <v>20</v>
      </c>
      <c r="D149" s="28">
        <v>20</v>
      </c>
      <c r="E149" s="28"/>
      <c r="F149" s="28"/>
      <c r="G149" s="28">
        <f>SUM(E149:F149)</f>
        <v>0</v>
      </c>
      <c r="H149" s="142">
        <f>SUM(D149,G149)</f>
        <v>20</v>
      </c>
    </row>
    <row r="150" spans="1:8" ht="13.5" customHeight="1">
      <c r="A150" s="27">
        <v>1999</v>
      </c>
      <c r="B150" s="23" t="s">
        <v>130</v>
      </c>
      <c r="C150" s="28">
        <v>107573</v>
      </c>
      <c r="D150" s="28">
        <v>109400</v>
      </c>
      <c r="E150" s="28"/>
      <c r="F150" s="28"/>
      <c r="G150" s="28">
        <f>SUM(E150:F150)</f>
        <v>0</v>
      </c>
      <c r="H150" s="142">
        <f>SUM(D150,G150)</f>
        <v>109400</v>
      </c>
    </row>
    <row r="151" spans="1:8" ht="13.5" customHeight="1">
      <c r="A151" s="27"/>
      <c r="B151" s="23" t="s">
        <v>122</v>
      </c>
      <c r="C151" s="28">
        <v>20</v>
      </c>
      <c r="D151" s="28">
        <v>20</v>
      </c>
      <c r="E151" s="28"/>
      <c r="F151" s="28"/>
      <c r="G151" s="28">
        <f>SUM(E151:F151)</f>
        <v>0</v>
      </c>
      <c r="H151" s="142">
        <f>SUM(D151,G151)</f>
        <v>20</v>
      </c>
    </row>
    <row r="152" spans="1:8" ht="13.5" customHeight="1">
      <c r="A152" s="27"/>
      <c r="B152" s="23" t="s">
        <v>126</v>
      </c>
      <c r="C152" s="28">
        <v>20</v>
      </c>
      <c r="D152" s="28">
        <v>20</v>
      </c>
      <c r="E152" s="28"/>
      <c r="F152" s="28"/>
      <c r="G152" s="28">
        <f>SUM(E152:F152)</f>
        <v>0</v>
      </c>
      <c r="H152" s="142">
        <f>SUM(D152,G152)</f>
        <v>20</v>
      </c>
    </row>
    <row r="153" spans="1:8" ht="13.5" customHeight="1">
      <c r="A153" s="9"/>
      <c r="B153" s="29" t="s">
        <v>4</v>
      </c>
      <c r="C153" s="30">
        <f aca="true" t="shared" si="33" ref="C153:H153">SUM(C148:C152)</f>
        <v>107653</v>
      </c>
      <c r="D153" s="30">
        <f t="shared" si="33"/>
        <v>109480</v>
      </c>
      <c r="E153" s="30">
        <f t="shared" si="33"/>
        <v>0</v>
      </c>
      <c r="F153" s="30">
        <f t="shared" si="33"/>
        <v>0</v>
      </c>
      <c r="G153" s="30">
        <f t="shared" si="33"/>
        <v>0</v>
      </c>
      <c r="H153" s="143">
        <f t="shared" si="33"/>
        <v>109480</v>
      </c>
    </row>
    <row r="154" spans="1:8" ht="13.5" customHeight="1">
      <c r="A154" s="27"/>
      <c r="B154" s="23" t="s">
        <v>128</v>
      </c>
      <c r="C154" s="28">
        <v>20</v>
      </c>
      <c r="D154" s="28">
        <v>187</v>
      </c>
      <c r="E154" s="28"/>
      <c r="F154" s="28"/>
      <c r="G154" s="28">
        <f>SUM(E154:F154)</f>
        <v>0</v>
      </c>
      <c r="H154" s="142">
        <f>SUM(D154,G154)</f>
        <v>187</v>
      </c>
    </row>
    <row r="155" spans="1:8" ht="13.5" customHeight="1">
      <c r="A155" s="27"/>
      <c r="B155" s="23" t="s">
        <v>129</v>
      </c>
      <c r="C155" s="28">
        <v>20</v>
      </c>
      <c r="D155" s="28">
        <v>20</v>
      </c>
      <c r="E155" s="28"/>
      <c r="F155" s="28"/>
      <c r="G155" s="28">
        <f>SUM(E155:F155)</f>
        <v>0</v>
      </c>
      <c r="H155" s="142">
        <f>SUM(D155,G155)</f>
        <v>20</v>
      </c>
    </row>
    <row r="156" spans="1:8" ht="13.5" customHeight="1">
      <c r="A156" s="27">
        <v>2000</v>
      </c>
      <c r="B156" s="23" t="s">
        <v>130</v>
      </c>
      <c r="C156" s="28">
        <v>33359</v>
      </c>
      <c r="D156" s="28">
        <v>33883</v>
      </c>
      <c r="E156" s="28"/>
      <c r="F156" s="28"/>
      <c r="G156" s="28">
        <f>SUM(E156:F156)</f>
        <v>0</v>
      </c>
      <c r="H156" s="142">
        <f>SUM(D156,G156)</f>
        <v>33883</v>
      </c>
    </row>
    <row r="157" spans="1:8" ht="13.5" customHeight="1">
      <c r="A157" s="27"/>
      <c r="B157" s="23" t="s">
        <v>126</v>
      </c>
      <c r="C157" s="241">
        <v>20</v>
      </c>
      <c r="D157" s="241">
        <v>20</v>
      </c>
      <c r="E157" s="241"/>
      <c r="F157" s="241"/>
      <c r="G157" s="241">
        <f>SUM(E157:F157)</f>
        <v>0</v>
      </c>
      <c r="H157" s="242">
        <f>SUM(D157,G157)</f>
        <v>20</v>
      </c>
    </row>
    <row r="158" spans="1:8" ht="13.5" customHeight="1">
      <c r="A158" s="9"/>
      <c r="B158" s="29" t="s">
        <v>4</v>
      </c>
      <c r="C158" s="30">
        <f aca="true" t="shared" si="34" ref="C158:H158">SUM(C154:C157)</f>
        <v>33419</v>
      </c>
      <c r="D158" s="30">
        <f t="shared" si="34"/>
        <v>34110</v>
      </c>
      <c r="E158" s="30">
        <f t="shared" si="34"/>
        <v>0</v>
      </c>
      <c r="F158" s="30">
        <f t="shared" si="34"/>
        <v>0</v>
      </c>
      <c r="G158" s="30">
        <f t="shared" si="34"/>
        <v>0</v>
      </c>
      <c r="H158" s="143">
        <f t="shared" si="34"/>
        <v>34110</v>
      </c>
    </row>
    <row r="159" spans="1:8" ht="13.5" customHeight="1">
      <c r="A159" s="27"/>
      <c r="B159" s="23" t="s">
        <v>128</v>
      </c>
      <c r="C159" s="28">
        <v>20</v>
      </c>
      <c r="D159" s="28">
        <v>163</v>
      </c>
      <c r="E159" s="28"/>
      <c r="F159" s="28"/>
      <c r="G159" s="28">
        <f>SUM(E159:F159)</f>
        <v>0</v>
      </c>
      <c r="H159" s="142">
        <f>SUM(D159,G159)</f>
        <v>163</v>
      </c>
    </row>
    <row r="160" spans="1:8" ht="13.5" customHeight="1">
      <c r="A160" s="27"/>
      <c r="B160" s="23" t="s">
        <v>129</v>
      </c>
      <c r="C160" s="28">
        <v>20</v>
      </c>
      <c r="D160" s="28">
        <v>20</v>
      </c>
      <c r="E160" s="28"/>
      <c r="F160" s="28"/>
      <c r="G160" s="28">
        <f>SUM(E160:F160)</f>
        <v>0</v>
      </c>
      <c r="H160" s="142">
        <f>SUM(D160,G160)</f>
        <v>20</v>
      </c>
    </row>
    <row r="161" spans="1:8" ht="13.5" customHeight="1">
      <c r="A161" s="27">
        <v>2001</v>
      </c>
      <c r="B161" s="23" t="s">
        <v>130</v>
      </c>
      <c r="C161" s="28">
        <v>10078</v>
      </c>
      <c r="D161" s="28">
        <v>11941</v>
      </c>
      <c r="E161" s="28"/>
      <c r="F161" s="28"/>
      <c r="G161" s="28">
        <f>SUM(E161:F161)</f>
        <v>0</v>
      </c>
      <c r="H161" s="142">
        <f>SUM(D161,G161)</f>
        <v>11941</v>
      </c>
    </row>
    <row r="162" spans="1:8" ht="13.5" customHeight="1">
      <c r="A162" s="27"/>
      <c r="B162" s="23" t="s">
        <v>126</v>
      </c>
      <c r="C162" s="28">
        <v>20</v>
      </c>
      <c r="D162" s="28">
        <v>20</v>
      </c>
      <c r="E162" s="28"/>
      <c r="F162" s="28"/>
      <c r="G162" s="28">
        <f>SUM(E162:F162)</f>
        <v>0</v>
      </c>
      <c r="H162" s="142">
        <f>SUM(D162,G162)</f>
        <v>20</v>
      </c>
    </row>
    <row r="163" spans="1:8" ht="13.5" customHeight="1">
      <c r="A163" s="9"/>
      <c r="B163" s="29" t="s">
        <v>4</v>
      </c>
      <c r="C163" s="30">
        <f aca="true" t="shared" si="35" ref="C163:H163">SUM(C159:C162)</f>
        <v>10138</v>
      </c>
      <c r="D163" s="30">
        <f t="shared" si="35"/>
        <v>12144</v>
      </c>
      <c r="E163" s="30">
        <f t="shared" si="35"/>
        <v>0</v>
      </c>
      <c r="F163" s="30">
        <f t="shared" si="35"/>
        <v>0</v>
      </c>
      <c r="G163" s="30">
        <f t="shared" si="35"/>
        <v>0</v>
      </c>
      <c r="H163" s="143">
        <f t="shared" si="35"/>
        <v>12144</v>
      </c>
    </row>
    <row r="164" spans="1:8" ht="13.5" customHeight="1">
      <c r="A164" s="27"/>
      <c r="B164" s="23" t="s">
        <v>128</v>
      </c>
      <c r="C164" s="28">
        <v>20</v>
      </c>
      <c r="D164" s="28">
        <v>20</v>
      </c>
      <c r="E164" s="28"/>
      <c r="F164" s="28"/>
      <c r="G164" s="28">
        <f>SUM(E164:F164)</f>
        <v>0</v>
      </c>
      <c r="H164" s="142">
        <f>SUM(D164,G164)</f>
        <v>20</v>
      </c>
    </row>
    <row r="165" spans="1:8" ht="13.5" customHeight="1">
      <c r="A165" s="27"/>
      <c r="B165" s="23" t="s">
        <v>129</v>
      </c>
      <c r="C165" s="28">
        <v>20</v>
      </c>
      <c r="D165" s="28">
        <v>20</v>
      </c>
      <c r="E165" s="28"/>
      <c r="F165" s="28"/>
      <c r="G165" s="28">
        <f>SUM(E165:F165)</f>
        <v>0</v>
      </c>
      <c r="H165" s="142">
        <f>SUM(D165,G165)</f>
        <v>20</v>
      </c>
    </row>
    <row r="166" spans="1:8" ht="13.5" customHeight="1">
      <c r="A166" s="27">
        <v>2002</v>
      </c>
      <c r="B166" s="23" t="s">
        <v>130</v>
      </c>
      <c r="C166" s="28">
        <v>5</v>
      </c>
      <c r="D166" s="28">
        <v>30</v>
      </c>
      <c r="E166" s="28"/>
      <c r="F166" s="28"/>
      <c r="G166" s="28">
        <f>SUM(E166:F166)</f>
        <v>0</v>
      </c>
      <c r="H166" s="142">
        <f>SUM(D166,G166)</f>
        <v>30</v>
      </c>
    </row>
    <row r="167" spans="1:8" ht="13.5" customHeight="1">
      <c r="A167" s="27"/>
      <c r="B167" s="23" t="s">
        <v>126</v>
      </c>
      <c r="C167" s="28">
        <v>20</v>
      </c>
      <c r="D167" s="28">
        <v>20</v>
      </c>
      <c r="E167" s="28"/>
      <c r="F167" s="28"/>
      <c r="G167" s="28">
        <f>SUM(E167:F167)</f>
        <v>0</v>
      </c>
      <c r="H167" s="142">
        <f>SUM(D167,G167)</f>
        <v>20</v>
      </c>
    </row>
    <row r="168" spans="1:8" ht="13.5" customHeight="1">
      <c r="A168" s="9"/>
      <c r="B168" s="29" t="s">
        <v>4</v>
      </c>
      <c r="C168" s="30">
        <f aca="true" t="shared" si="36" ref="C168:H168">SUM(C164:C167)</f>
        <v>65</v>
      </c>
      <c r="D168" s="30">
        <f t="shared" si="36"/>
        <v>90</v>
      </c>
      <c r="E168" s="30">
        <f t="shared" si="36"/>
        <v>0</v>
      </c>
      <c r="F168" s="30">
        <f t="shared" si="36"/>
        <v>0</v>
      </c>
      <c r="G168" s="30">
        <f t="shared" si="36"/>
        <v>0</v>
      </c>
      <c r="H168" s="143">
        <f t="shared" si="36"/>
        <v>90</v>
      </c>
    </row>
    <row r="169" spans="1:8" ht="13.5" customHeight="1">
      <c r="A169" s="27"/>
      <c r="B169" s="23" t="s">
        <v>128</v>
      </c>
      <c r="C169" s="28">
        <v>20</v>
      </c>
      <c r="D169" s="28">
        <v>20</v>
      </c>
      <c r="E169" s="28"/>
      <c r="F169" s="28"/>
      <c r="G169" s="28">
        <f>SUM(E169:F169)</f>
        <v>0</v>
      </c>
      <c r="H169" s="142">
        <f>SUM(D169,G169)</f>
        <v>20</v>
      </c>
    </row>
    <row r="170" spans="1:8" ht="13.5" customHeight="1">
      <c r="A170" s="27"/>
      <c r="B170" s="23" t="s">
        <v>129</v>
      </c>
      <c r="C170" s="28">
        <v>20</v>
      </c>
      <c r="D170" s="28">
        <v>20</v>
      </c>
      <c r="E170" s="28"/>
      <c r="F170" s="28"/>
      <c r="G170" s="28">
        <f>SUM(E170:F170)</f>
        <v>0</v>
      </c>
      <c r="H170" s="142">
        <f>SUM(D170,G170)</f>
        <v>20</v>
      </c>
    </row>
    <row r="171" spans="1:8" ht="13.5" customHeight="1">
      <c r="A171" s="27">
        <v>2003</v>
      </c>
      <c r="B171" s="23" t="s">
        <v>130</v>
      </c>
      <c r="C171" s="28">
        <v>20</v>
      </c>
      <c r="D171" s="28">
        <v>20</v>
      </c>
      <c r="E171" s="28"/>
      <c r="F171" s="28"/>
      <c r="G171" s="28">
        <f>SUM(E171:F171)</f>
        <v>0</v>
      </c>
      <c r="H171" s="142">
        <f>SUM(D171,G171)</f>
        <v>20</v>
      </c>
    </row>
    <row r="172" spans="1:8" ht="13.5" customHeight="1">
      <c r="A172" s="27"/>
      <c r="B172" s="23" t="s">
        <v>126</v>
      </c>
      <c r="C172" s="28">
        <v>20</v>
      </c>
      <c r="D172" s="28">
        <v>20</v>
      </c>
      <c r="E172" s="28"/>
      <c r="F172" s="28"/>
      <c r="G172" s="28">
        <f>SUM(E172:F172)</f>
        <v>0</v>
      </c>
      <c r="H172" s="142">
        <f>SUM(D172,G172)</f>
        <v>20</v>
      </c>
    </row>
    <row r="173" spans="1:8" ht="13.5" customHeight="1">
      <c r="A173" s="27"/>
      <c r="B173" s="23" t="s">
        <v>132</v>
      </c>
      <c r="C173" s="28">
        <v>20</v>
      </c>
      <c r="D173" s="28">
        <v>20</v>
      </c>
      <c r="E173" s="28"/>
      <c r="F173" s="28"/>
      <c r="G173" s="28">
        <f>SUM(E173:F173)</f>
        <v>0</v>
      </c>
      <c r="H173" s="142">
        <f>SUM(D173,G173)</f>
        <v>20</v>
      </c>
    </row>
    <row r="174" spans="1:8" ht="13.5" customHeight="1">
      <c r="A174" s="9"/>
      <c r="B174" s="29" t="s">
        <v>4</v>
      </c>
      <c r="C174" s="30">
        <f>SUM(C169:C173)</f>
        <v>100</v>
      </c>
      <c r="D174" s="30">
        <f>SUM(D169:D173)</f>
        <v>100</v>
      </c>
      <c r="E174" s="30">
        <f>SUM(E169:E172)</f>
        <v>0</v>
      </c>
      <c r="F174" s="30">
        <f>SUM(F169:F172)</f>
        <v>0</v>
      </c>
      <c r="G174" s="30">
        <f>SUM(G169:G172)</f>
        <v>0</v>
      </c>
      <c r="H174" s="143">
        <f>SUM(H169:H173)</f>
        <v>100</v>
      </c>
    </row>
    <row r="175" spans="1:8" ht="13.5" customHeight="1">
      <c r="A175" s="27"/>
      <c r="B175" s="23" t="s">
        <v>128</v>
      </c>
      <c r="C175" s="28">
        <v>20</v>
      </c>
      <c r="D175" s="28">
        <v>20</v>
      </c>
      <c r="E175" s="28"/>
      <c r="F175" s="28"/>
      <c r="G175" s="28">
        <f>SUM(E175:F175)</f>
        <v>0</v>
      </c>
      <c r="H175" s="142">
        <f>SUM(D175,G175)</f>
        <v>20</v>
      </c>
    </row>
    <row r="176" spans="1:8" ht="13.5" customHeight="1">
      <c r="A176" s="27"/>
      <c r="B176" s="23" t="s">
        <v>129</v>
      </c>
      <c r="C176" s="28">
        <v>20</v>
      </c>
      <c r="D176" s="28">
        <v>20</v>
      </c>
      <c r="E176" s="28"/>
      <c r="F176" s="28"/>
      <c r="G176" s="28">
        <f>SUM(E176:F176)</f>
        <v>0</v>
      </c>
      <c r="H176" s="142">
        <f>SUM(D176,G176)</f>
        <v>20</v>
      </c>
    </row>
    <row r="177" spans="1:8" ht="13.5" customHeight="1">
      <c r="A177" s="27">
        <v>2004</v>
      </c>
      <c r="B177" s="23" t="s">
        <v>130</v>
      </c>
      <c r="C177" s="28">
        <v>20</v>
      </c>
      <c r="D177" s="28">
        <v>20</v>
      </c>
      <c r="E177" s="28"/>
      <c r="F177" s="28"/>
      <c r="G177" s="28">
        <f>SUM(E177:F177)</f>
        <v>0</v>
      </c>
      <c r="H177" s="142">
        <f>SUM(D177,G177)</f>
        <v>20</v>
      </c>
    </row>
    <row r="178" spans="1:8" ht="13.5" customHeight="1">
      <c r="A178" s="27"/>
      <c r="B178" s="23" t="s">
        <v>126</v>
      </c>
      <c r="C178" s="28">
        <v>20</v>
      </c>
      <c r="D178" s="28">
        <v>20</v>
      </c>
      <c r="E178" s="28"/>
      <c r="F178" s="28"/>
      <c r="G178" s="28">
        <f>SUM(E178:F178)</f>
        <v>0</v>
      </c>
      <c r="H178" s="142">
        <f>SUM(D178,G178)</f>
        <v>20</v>
      </c>
    </row>
    <row r="179" spans="1:8" ht="13.5" customHeight="1">
      <c r="A179" s="27"/>
      <c r="B179" s="23" t="s">
        <v>132</v>
      </c>
      <c r="C179" s="28">
        <v>20</v>
      </c>
      <c r="D179" s="28">
        <v>20</v>
      </c>
      <c r="E179" s="28"/>
      <c r="F179" s="28"/>
      <c r="G179" s="28">
        <f>SUM(E179:F179)</f>
        <v>0</v>
      </c>
      <c r="H179" s="142">
        <f>SUM(D179,G179)</f>
        <v>20</v>
      </c>
    </row>
    <row r="180" spans="1:8" ht="13.5" customHeight="1" thickBot="1">
      <c r="A180" s="18"/>
      <c r="B180" s="31" t="s">
        <v>4</v>
      </c>
      <c r="C180" s="32">
        <f>SUM(C175:C179)</f>
        <v>100</v>
      </c>
      <c r="D180" s="32">
        <f>SUM(D175:D179)</f>
        <v>100</v>
      </c>
      <c r="E180" s="32">
        <f>SUM(E175:E178)</f>
        <v>0</v>
      </c>
      <c r="F180" s="32">
        <f>SUM(F175:F178)</f>
        <v>0</v>
      </c>
      <c r="G180" s="32">
        <f>SUM(G175:G178)</f>
        <v>0</v>
      </c>
      <c r="H180" s="144">
        <f>SUM(H175:H179)</f>
        <v>100</v>
      </c>
    </row>
    <row r="181" spans="1:8" ht="27" customHeight="1">
      <c r="A181" s="94" t="s">
        <v>67</v>
      </c>
      <c r="B181" s="11"/>
      <c r="C181" s="11"/>
      <c r="D181" s="11"/>
      <c r="E181" s="11"/>
      <c r="F181" s="11"/>
      <c r="G181" s="11"/>
      <c r="H181" s="11"/>
    </row>
    <row r="182" spans="1:8" ht="12" customHeight="1" thickBot="1">
      <c r="A182" s="33" t="s">
        <v>28</v>
      </c>
      <c r="B182" s="12"/>
      <c r="C182" s="12"/>
      <c r="D182" s="12"/>
      <c r="E182" s="12"/>
      <c r="F182" s="12"/>
      <c r="G182" s="12"/>
      <c r="H182" s="12" t="s">
        <v>54</v>
      </c>
    </row>
    <row r="183" spans="1:8" ht="12" customHeight="1">
      <c r="A183" s="5"/>
      <c r="B183" s="6" t="s">
        <v>17</v>
      </c>
      <c r="C183" s="20"/>
      <c r="D183" s="21" t="s">
        <v>26</v>
      </c>
      <c r="E183" s="21"/>
      <c r="F183" s="21"/>
      <c r="G183" s="21"/>
      <c r="H183" s="22"/>
    </row>
    <row r="184" spans="1:8" ht="12" customHeight="1">
      <c r="A184" s="7"/>
      <c r="B184" s="8" t="s">
        <v>1</v>
      </c>
      <c r="C184" s="23" t="s">
        <v>19</v>
      </c>
      <c r="D184" s="23" t="s">
        <v>20</v>
      </c>
      <c r="E184" s="24" t="s">
        <v>27</v>
      </c>
      <c r="F184" s="24"/>
      <c r="G184" s="25"/>
      <c r="H184" s="140" t="s">
        <v>15</v>
      </c>
    </row>
    <row r="185" spans="1:8" ht="12" customHeight="1">
      <c r="A185" s="9" t="s">
        <v>22</v>
      </c>
      <c r="B185" s="26" t="s">
        <v>23</v>
      </c>
      <c r="C185" s="26"/>
      <c r="D185" s="26"/>
      <c r="E185" s="25" t="s">
        <v>24</v>
      </c>
      <c r="F185" s="25" t="s">
        <v>25</v>
      </c>
      <c r="G185" s="25" t="s">
        <v>4</v>
      </c>
      <c r="H185" s="141"/>
    </row>
    <row r="186" spans="1:8" ht="14.25" customHeight="1">
      <c r="A186" s="27"/>
      <c r="B186" s="23" t="s">
        <v>128</v>
      </c>
      <c r="C186" s="28">
        <f>SUM(C6,C127)</f>
        <v>4901</v>
      </c>
      <c r="D186" s="28">
        <f>SUM(D6,D127)</f>
        <v>4957</v>
      </c>
      <c r="E186" s="28">
        <f>SUM(E6,E127)</f>
        <v>0</v>
      </c>
      <c r="F186" s="28">
        <f>SUM(F6,F127)</f>
        <v>0</v>
      </c>
      <c r="G186" s="28">
        <f aca="true" t="shared" si="37" ref="G186:G235">SUM(E186:F186)</f>
        <v>0</v>
      </c>
      <c r="H186" s="142">
        <f aca="true" t="shared" si="38" ref="H186:H204">SUM(D186,G186)</f>
        <v>4957</v>
      </c>
    </row>
    <row r="187" spans="1:8" ht="14.25" customHeight="1">
      <c r="A187" s="27"/>
      <c r="B187" s="23" t="s">
        <v>129</v>
      </c>
      <c r="C187" s="28">
        <f>SUM(C7,C51,C128)</f>
        <v>40203</v>
      </c>
      <c r="D187" s="28">
        <f>SUM(D7,D51,D128)</f>
        <v>8707</v>
      </c>
      <c r="E187" s="28">
        <f>SUM(E7,E51,E128)</f>
        <v>0</v>
      </c>
      <c r="F187" s="28">
        <f>SUM(F7,F51,F128)</f>
        <v>0</v>
      </c>
      <c r="G187" s="28">
        <f t="shared" si="37"/>
        <v>0</v>
      </c>
      <c r="H187" s="142">
        <f t="shared" si="38"/>
        <v>8707</v>
      </c>
    </row>
    <row r="188" spans="1:8" ht="14.25" customHeight="1">
      <c r="A188" s="27">
        <v>1995</v>
      </c>
      <c r="B188" s="23" t="s">
        <v>130</v>
      </c>
      <c r="C188" s="28">
        <f>SUM(C8,C52,C129)</f>
        <v>338637</v>
      </c>
      <c r="D188" s="28">
        <f aca="true" t="shared" si="39" ref="D188:F189">SUM(D52,D129)</f>
        <v>271403</v>
      </c>
      <c r="E188" s="28">
        <f t="shared" si="39"/>
        <v>0</v>
      </c>
      <c r="F188" s="28">
        <f t="shared" si="39"/>
        <v>0</v>
      </c>
      <c r="G188" s="28">
        <f t="shared" si="37"/>
        <v>0</v>
      </c>
      <c r="H188" s="142">
        <f t="shared" si="38"/>
        <v>271403</v>
      </c>
    </row>
    <row r="189" spans="1:8" ht="14.25" customHeight="1">
      <c r="A189" s="27"/>
      <c r="B189" s="23" t="s">
        <v>132</v>
      </c>
      <c r="C189" s="28">
        <f>SUM(C53,C130)</f>
        <v>1734</v>
      </c>
      <c r="D189" s="28">
        <f t="shared" si="39"/>
        <v>2390</v>
      </c>
      <c r="E189" s="28">
        <f t="shared" si="39"/>
        <v>0</v>
      </c>
      <c r="F189" s="28">
        <f t="shared" si="39"/>
        <v>0</v>
      </c>
      <c r="G189" s="28">
        <f>SUM(G53,G130)</f>
        <v>0</v>
      </c>
      <c r="H189" s="142">
        <f t="shared" si="38"/>
        <v>2390</v>
      </c>
    </row>
    <row r="190" spans="1:8" ht="14.25" customHeight="1">
      <c r="A190" s="9"/>
      <c r="B190" s="29" t="s">
        <v>4</v>
      </c>
      <c r="C190" s="30">
        <f>SUM(C186:C189)</f>
        <v>385475</v>
      </c>
      <c r="D190" s="30">
        <f>SUM(D186:D189)</f>
        <v>287457</v>
      </c>
      <c r="E190" s="30"/>
      <c r="F190" s="30"/>
      <c r="G190" s="30">
        <f t="shared" si="37"/>
        <v>0</v>
      </c>
      <c r="H190" s="143">
        <f t="shared" si="38"/>
        <v>287457</v>
      </c>
    </row>
    <row r="191" spans="1:8" ht="14.25" customHeight="1">
      <c r="A191" s="27"/>
      <c r="B191" s="23" t="s">
        <v>128</v>
      </c>
      <c r="C191" s="28">
        <f>SUM(C132)</f>
        <v>20</v>
      </c>
      <c r="D191" s="28">
        <f>SUM(D132)</f>
        <v>18</v>
      </c>
      <c r="E191" s="28">
        <f>SUM(E132)</f>
        <v>0</v>
      </c>
      <c r="F191" s="28">
        <f>SUM(F132)</f>
        <v>0</v>
      </c>
      <c r="G191" s="28">
        <f t="shared" si="37"/>
        <v>0</v>
      </c>
      <c r="H191" s="142">
        <f t="shared" si="38"/>
        <v>18</v>
      </c>
    </row>
    <row r="192" spans="1:8" ht="14.25" customHeight="1">
      <c r="A192" s="27"/>
      <c r="B192" s="23" t="s">
        <v>129</v>
      </c>
      <c r="C192" s="28">
        <f aca="true" t="shared" si="40" ref="C192:F193">SUM(C11,C55,C133)</f>
        <v>20751</v>
      </c>
      <c r="D192" s="28">
        <f t="shared" si="40"/>
        <v>20751</v>
      </c>
      <c r="E192" s="28">
        <f t="shared" si="40"/>
        <v>0</v>
      </c>
      <c r="F192" s="28">
        <f t="shared" si="40"/>
        <v>0</v>
      </c>
      <c r="G192" s="28">
        <f t="shared" si="37"/>
        <v>0</v>
      </c>
      <c r="H192" s="142">
        <f t="shared" si="38"/>
        <v>20751</v>
      </c>
    </row>
    <row r="193" spans="1:8" ht="14.25" customHeight="1">
      <c r="A193" s="27">
        <v>1996</v>
      </c>
      <c r="B193" s="23" t="s">
        <v>130</v>
      </c>
      <c r="C193" s="28">
        <f t="shared" si="40"/>
        <v>243156</v>
      </c>
      <c r="D193" s="28">
        <f t="shared" si="40"/>
        <v>243315</v>
      </c>
      <c r="E193" s="28">
        <f t="shared" si="40"/>
        <v>0</v>
      </c>
      <c r="F193" s="28">
        <f t="shared" si="40"/>
        <v>0</v>
      </c>
      <c r="G193" s="28">
        <f t="shared" si="37"/>
        <v>0</v>
      </c>
      <c r="H193" s="142">
        <f t="shared" si="38"/>
        <v>243315</v>
      </c>
    </row>
    <row r="194" spans="1:8" ht="14.25" customHeight="1">
      <c r="A194" s="27"/>
      <c r="B194" s="23" t="s">
        <v>132</v>
      </c>
      <c r="C194" s="28">
        <f>SUM(C57:C59,C135)</f>
        <v>39387</v>
      </c>
      <c r="D194" s="28">
        <f>SUM(D57:D59,D135)</f>
        <v>39387</v>
      </c>
      <c r="E194" s="28">
        <f>SUM(E57:E59,E135)</f>
        <v>0</v>
      </c>
      <c r="F194" s="28">
        <f>SUM(F57:F59,F135)</f>
        <v>0</v>
      </c>
      <c r="G194" s="28">
        <f t="shared" si="37"/>
        <v>0</v>
      </c>
      <c r="H194" s="142">
        <f t="shared" si="38"/>
        <v>39387</v>
      </c>
    </row>
    <row r="195" spans="1:8" ht="14.25" customHeight="1">
      <c r="A195" s="9"/>
      <c r="B195" s="29" t="s">
        <v>4</v>
      </c>
      <c r="C195" s="30">
        <f>SUM(C191:C194)</f>
        <v>303314</v>
      </c>
      <c r="D195" s="30">
        <f>SUM(D191:D194)</f>
        <v>303471</v>
      </c>
      <c r="E195" s="30">
        <f>SUM(E191:E193)</f>
        <v>0</v>
      </c>
      <c r="F195" s="30">
        <f>SUM(F191:F193)</f>
        <v>0</v>
      </c>
      <c r="G195" s="30">
        <f t="shared" si="37"/>
        <v>0</v>
      </c>
      <c r="H195" s="143">
        <f t="shared" si="38"/>
        <v>303471</v>
      </c>
    </row>
    <row r="196" spans="1:8" ht="14.25" customHeight="1">
      <c r="A196" s="27"/>
      <c r="B196" s="23" t="s">
        <v>128</v>
      </c>
      <c r="C196" s="28">
        <f>SUM(C14,C137)</f>
        <v>20</v>
      </c>
      <c r="D196" s="28">
        <f>SUM(D14,D137)</f>
        <v>352</v>
      </c>
      <c r="E196" s="28">
        <f>SUM(E14,E137)</f>
        <v>0</v>
      </c>
      <c r="F196" s="28">
        <f>SUM(F14,F137)</f>
        <v>0</v>
      </c>
      <c r="G196" s="28">
        <f t="shared" si="37"/>
        <v>0</v>
      </c>
      <c r="H196" s="142">
        <f t="shared" si="38"/>
        <v>352</v>
      </c>
    </row>
    <row r="197" spans="1:8" ht="14.25" customHeight="1">
      <c r="A197" s="27"/>
      <c r="B197" s="23" t="s">
        <v>129</v>
      </c>
      <c r="C197" s="28">
        <f aca="true" t="shared" si="41" ref="C197:F198">SUM(C15,C61,C138)</f>
        <v>23372</v>
      </c>
      <c r="D197" s="28">
        <f t="shared" si="41"/>
        <v>17584</v>
      </c>
      <c r="E197" s="28">
        <f t="shared" si="41"/>
        <v>0</v>
      </c>
      <c r="F197" s="28">
        <f t="shared" si="41"/>
        <v>0</v>
      </c>
      <c r="G197" s="28">
        <f t="shared" si="37"/>
        <v>0</v>
      </c>
      <c r="H197" s="142">
        <f t="shared" si="38"/>
        <v>17584</v>
      </c>
    </row>
    <row r="198" spans="1:8" ht="14.25" customHeight="1">
      <c r="A198" s="27">
        <v>1997</v>
      </c>
      <c r="B198" s="23" t="s">
        <v>130</v>
      </c>
      <c r="C198" s="28">
        <f t="shared" si="41"/>
        <v>386924</v>
      </c>
      <c r="D198" s="28">
        <f t="shared" si="41"/>
        <v>327367</v>
      </c>
      <c r="E198" s="28">
        <f t="shared" si="41"/>
        <v>0</v>
      </c>
      <c r="F198" s="28">
        <f t="shared" si="41"/>
        <v>0</v>
      </c>
      <c r="G198" s="28">
        <f t="shared" si="37"/>
        <v>0</v>
      </c>
      <c r="H198" s="142">
        <f t="shared" si="38"/>
        <v>327367</v>
      </c>
    </row>
    <row r="199" spans="1:8" ht="14.25" customHeight="1">
      <c r="A199" s="27"/>
      <c r="B199" s="23" t="s">
        <v>132</v>
      </c>
      <c r="C199" s="28">
        <f>SUM(C63:C65,C140)</f>
        <v>24021</v>
      </c>
      <c r="D199" s="28">
        <f>SUM(D63:D65,D140)</f>
        <v>24837</v>
      </c>
      <c r="E199" s="28">
        <f>SUM(E63:E65,E140)</f>
        <v>0</v>
      </c>
      <c r="F199" s="28">
        <f>SUM(F63:F65,F140)</f>
        <v>0</v>
      </c>
      <c r="G199" s="28">
        <f t="shared" si="37"/>
        <v>0</v>
      </c>
      <c r="H199" s="142">
        <f t="shared" si="38"/>
        <v>24837</v>
      </c>
    </row>
    <row r="200" spans="1:8" ht="14.25" customHeight="1">
      <c r="A200" s="9"/>
      <c r="B200" s="42" t="s">
        <v>4</v>
      </c>
      <c r="C200" s="30">
        <f>SUM(C196:C199)</f>
        <v>434337</v>
      </c>
      <c r="D200" s="30">
        <f>SUM(D196:D199)</f>
        <v>370140</v>
      </c>
      <c r="E200" s="30">
        <f>SUM(E196:E199)</f>
        <v>0</v>
      </c>
      <c r="F200" s="30">
        <f>SUM(F196:F199)</f>
        <v>0</v>
      </c>
      <c r="G200" s="30">
        <f t="shared" si="37"/>
        <v>0</v>
      </c>
      <c r="H200" s="143">
        <f t="shared" si="38"/>
        <v>370140</v>
      </c>
    </row>
    <row r="201" spans="1:8" ht="14.25" customHeight="1">
      <c r="A201" s="27"/>
      <c r="B201" s="23" t="s">
        <v>128</v>
      </c>
      <c r="C201" s="28">
        <f aca="true" t="shared" si="42" ref="C201:F203">SUM(C18,C67,C142)</f>
        <v>86353</v>
      </c>
      <c r="D201" s="28">
        <f t="shared" si="42"/>
        <v>120</v>
      </c>
      <c r="E201" s="28">
        <f t="shared" si="42"/>
        <v>0</v>
      </c>
      <c r="F201" s="28">
        <f t="shared" si="42"/>
        <v>83400</v>
      </c>
      <c r="G201" s="28">
        <f t="shared" si="37"/>
        <v>83400</v>
      </c>
      <c r="H201" s="142">
        <f t="shared" si="38"/>
        <v>83520</v>
      </c>
    </row>
    <row r="202" spans="1:8" ht="14.25" customHeight="1">
      <c r="A202" s="27"/>
      <c r="B202" s="23" t="s">
        <v>129</v>
      </c>
      <c r="C202" s="28">
        <f t="shared" si="42"/>
        <v>41929</v>
      </c>
      <c r="D202" s="28">
        <f t="shared" si="42"/>
        <v>23551</v>
      </c>
      <c r="E202" s="28">
        <f t="shared" si="42"/>
        <v>0</v>
      </c>
      <c r="F202" s="28">
        <f t="shared" si="42"/>
        <v>0</v>
      </c>
      <c r="G202" s="28">
        <f t="shared" si="37"/>
        <v>0</v>
      </c>
      <c r="H202" s="142">
        <f t="shared" si="38"/>
        <v>23551</v>
      </c>
    </row>
    <row r="203" spans="1:8" ht="14.25" customHeight="1">
      <c r="A203" s="27">
        <v>1998</v>
      </c>
      <c r="B203" s="23" t="s">
        <v>130</v>
      </c>
      <c r="C203" s="28">
        <f t="shared" si="42"/>
        <v>579049</v>
      </c>
      <c r="D203" s="28">
        <f t="shared" si="42"/>
        <v>269590</v>
      </c>
      <c r="E203" s="28">
        <f t="shared" si="42"/>
        <v>0</v>
      </c>
      <c r="F203" s="28">
        <f t="shared" si="42"/>
        <v>0</v>
      </c>
      <c r="G203" s="28">
        <f t="shared" si="37"/>
        <v>0</v>
      </c>
      <c r="H203" s="142">
        <f t="shared" si="38"/>
        <v>269590</v>
      </c>
    </row>
    <row r="204" spans="1:8" ht="14.25" customHeight="1">
      <c r="A204" s="27"/>
      <c r="B204" s="23" t="s">
        <v>132</v>
      </c>
      <c r="C204" s="28">
        <f>SUM(C70:C72,C145:C146)</f>
        <v>21276</v>
      </c>
      <c r="D204" s="28">
        <f>SUM(D70:D72,D145:D146)</f>
        <v>21440</v>
      </c>
      <c r="E204" s="28">
        <f>SUM(E70:E72,E145:E146)</f>
        <v>0</v>
      </c>
      <c r="F204" s="28">
        <f>SUM(F70:F72,F145:F146)</f>
        <v>0</v>
      </c>
      <c r="G204" s="28">
        <f t="shared" si="37"/>
        <v>0</v>
      </c>
      <c r="H204" s="142">
        <f t="shared" si="38"/>
        <v>21440</v>
      </c>
    </row>
    <row r="205" spans="1:8" ht="14.25" customHeight="1">
      <c r="A205" s="9"/>
      <c r="B205" s="42" t="s">
        <v>4</v>
      </c>
      <c r="C205" s="30">
        <f>SUM(C201:C204)</f>
        <v>728607</v>
      </c>
      <c r="D205" s="30">
        <f>SUM(D201:D204)</f>
        <v>314701</v>
      </c>
      <c r="E205" s="30">
        <f>SUM(E201:E204)</f>
        <v>0</v>
      </c>
      <c r="F205" s="30">
        <f>SUM(F201:F204)</f>
        <v>83400</v>
      </c>
      <c r="G205" s="30">
        <f t="shared" si="37"/>
        <v>83400</v>
      </c>
      <c r="H205" s="143">
        <f aca="true" t="shared" si="43" ref="H205:H215">SUM(D205,G205)</f>
        <v>398101</v>
      </c>
    </row>
    <row r="206" spans="1:8" ht="14.25" customHeight="1">
      <c r="A206" s="27"/>
      <c r="B206" s="23" t="s">
        <v>128</v>
      </c>
      <c r="C206" s="28">
        <f>SUM(C22,C74,C148)</f>
        <v>1672780</v>
      </c>
      <c r="D206" s="28">
        <f>SUM(D22,D74,D148)</f>
        <v>325</v>
      </c>
      <c r="E206" s="28">
        <f>SUM(E22,E74,E148)</f>
        <v>0</v>
      </c>
      <c r="F206" s="28">
        <f>SUM(F22,F74,F148)</f>
        <v>1710972</v>
      </c>
      <c r="G206" s="28">
        <f t="shared" si="37"/>
        <v>1710972</v>
      </c>
      <c r="H206" s="142">
        <f t="shared" si="43"/>
        <v>1711297</v>
      </c>
    </row>
    <row r="207" spans="1:8" ht="14.25" customHeight="1">
      <c r="A207" s="27"/>
      <c r="B207" s="23" t="s">
        <v>129</v>
      </c>
      <c r="C207" s="28">
        <f>SUM(C23,C75,C149)</f>
        <v>18195</v>
      </c>
      <c r="D207" s="28">
        <f aca="true" t="shared" si="44" ref="D207:F208">SUM(D23,D75,D149)</f>
        <v>28494</v>
      </c>
      <c r="E207" s="28">
        <f t="shared" si="44"/>
        <v>0</v>
      </c>
      <c r="F207" s="28">
        <f t="shared" si="44"/>
        <v>0</v>
      </c>
      <c r="G207" s="28">
        <f t="shared" si="37"/>
        <v>0</v>
      </c>
      <c r="H207" s="142">
        <f t="shared" si="43"/>
        <v>28494</v>
      </c>
    </row>
    <row r="208" spans="1:8" ht="14.25" customHeight="1">
      <c r="A208" s="27">
        <v>1999</v>
      </c>
      <c r="B208" s="23" t="s">
        <v>130</v>
      </c>
      <c r="C208" s="28">
        <f>SUM(C24,C76,C150)</f>
        <v>306303</v>
      </c>
      <c r="D208" s="28">
        <f t="shared" si="44"/>
        <v>298622</v>
      </c>
      <c r="E208" s="28">
        <f t="shared" si="44"/>
        <v>0</v>
      </c>
      <c r="F208" s="28">
        <f t="shared" si="44"/>
        <v>0</v>
      </c>
      <c r="G208" s="28">
        <f t="shared" si="37"/>
        <v>0</v>
      </c>
      <c r="H208" s="142">
        <f t="shared" si="43"/>
        <v>298622</v>
      </c>
    </row>
    <row r="209" spans="1:8" ht="14.25" customHeight="1">
      <c r="A209" s="27"/>
      <c r="B209" s="23" t="s">
        <v>132</v>
      </c>
      <c r="C209" s="28">
        <f>SUM(C77:C78,C151:C152)</f>
        <v>21684</v>
      </c>
      <c r="D209" s="28">
        <f>SUM(D77:D78,D151:D152)</f>
        <v>21663</v>
      </c>
      <c r="E209" s="28">
        <f>SUM(E77:E78,E151:E152)</f>
        <v>0</v>
      </c>
      <c r="F209" s="28">
        <f>SUM(F77:F78,F151:F152)</f>
        <v>0</v>
      </c>
      <c r="G209" s="28">
        <f t="shared" si="37"/>
        <v>0</v>
      </c>
      <c r="H209" s="142">
        <f t="shared" si="43"/>
        <v>21663</v>
      </c>
    </row>
    <row r="210" spans="1:8" ht="14.25" customHeight="1">
      <c r="A210" s="9"/>
      <c r="B210" s="42" t="s">
        <v>4</v>
      </c>
      <c r="C210" s="30">
        <f>SUM(C206:C209)</f>
        <v>2018962</v>
      </c>
      <c r="D210" s="30">
        <f>SUM(D206:D209)</f>
        <v>349104</v>
      </c>
      <c r="E210" s="30">
        <f>SUM(E206:E209)</f>
        <v>0</v>
      </c>
      <c r="F210" s="30">
        <f>SUM(F206:F209)</f>
        <v>1710972</v>
      </c>
      <c r="G210" s="30">
        <f t="shared" si="37"/>
        <v>1710972</v>
      </c>
      <c r="H210" s="143">
        <f t="shared" si="43"/>
        <v>2060076</v>
      </c>
    </row>
    <row r="211" spans="1:8" ht="14.25" customHeight="1">
      <c r="A211" s="27"/>
      <c r="B211" s="23" t="s">
        <v>128</v>
      </c>
      <c r="C211" s="28">
        <f aca="true" t="shared" si="45" ref="C211:F213">SUM(C26,C80,C154)</f>
        <v>1739486</v>
      </c>
      <c r="D211" s="28">
        <f t="shared" si="45"/>
        <v>187</v>
      </c>
      <c r="E211" s="28">
        <f t="shared" si="45"/>
        <v>0</v>
      </c>
      <c r="F211" s="28">
        <f t="shared" si="45"/>
        <v>1700793</v>
      </c>
      <c r="G211" s="28">
        <f t="shared" si="37"/>
        <v>1700793</v>
      </c>
      <c r="H211" s="142">
        <f t="shared" si="43"/>
        <v>1700980</v>
      </c>
    </row>
    <row r="212" spans="1:8" ht="14.25" customHeight="1">
      <c r="A212" s="27"/>
      <c r="B212" s="23" t="s">
        <v>129</v>
      </c>
      <c r="C212" s="28">
        <f t="shared" si="45"/>
        <v>7451</v>
      </c>
      <c r="D212" s="28">
        <f t="shared" si="45"/>
        <v>9296</v>
      </c>
      <c r="E212" s="28">
        <f t="shared" si="45"/>
        <v>0</v>
      </c>
      <c r="F212" s="28">
        <f t="shared" si="45"/>
        <v>0</v>
      </c>
      <c r="G212" s="28">
        <f t="shared" si="37"/>
        <v>0</v>
      </c>
      <c r="H212" s="142">
        <f t="shared" si="43"/>
        <v>9296</v>
      </c>
    </row>
    <row r="213" spans="1:8" ht="14.25" customHeight="1">
      <c r="A213" s="27">
        <v>2000</v>
      </c>
      <c r="B213" s="23" t="s">
        <v>130</v>
      </c>
      <c r="C213" s="28">
        <f t="shared" si="45"/>
        <v>155796</v>
      </c>
      <c r="D213" s="28">
        <f t="shared" si="45"/>
        <v>121951</v>
      </c>
      <c r="E213" s="28">
        <f t="shared" si="45"/>
        <v>0</v>
      </c>
      <c r="F213" s="28">
        <f t="shared" si="45"/>
        <v>40000</v>
      </c>
      <c r="G213" s="28">
        <f t="shared" si="37"/>
        <v>40000</v>
      </c>
      <c r="H213" s="142">
        <f t="shared" si="43"/>
        <v>161951</v>
      </c>
    </row>
    <row r="214" spans="1:8" ht="14.25" customHeight="1">
      <c r="A214" s="27"/>
      <c r="B214" s="23" t="s">
        <v>132</v>
      </c>
      <c r="C214" s="28">
        <f>SUM(C83:C84,C157)</f>
        <v>23052</v>
      </c>
      <c r="D214" s="28">
        <f>SUM(D83:D84,D157)</f>
        <v>22943</v>
      </c>
      <c r="E214" s="28">
        <f>SUM(E83:E84,E157)</f>
        <v>0</v>
      </c>
      <c r="F214" s="28">
        <f>SUM(F83:F84,F157)</f>
        <v>0</v>
      </c>
      <c r="G214" s="28">
        <f t="shared" si="37"/>
        <v>0</v>
      </c>
      <c r="H214" s="142">
        <f t="shared" si="43"/>
        <v>22943</v>
      </c>
    </row>
    <row r="215" spans="1:8" ht="14.25" customHeight="1">
      <c r="A215" s="9"/>
      <c r="B215" s="42" t="s">
        <v>4</v>
      </c>
      <c r="C215" s="30">
        <f>SUM(C211:C214)</f>
        <v>1925785</v>
      </c>
      <c r="D215" s="30">
        <f>SUM(D211:D214)</f>
        <v>154377</v>
      </c>
      <c r="E215" s="30">
        <f>SUM(E211:E214)</f>
        <v>0</v>
      </c>
      <c r="F215" s="30">
        <f>SUM(F211:F214)</f>
        <v>1740793</v>
      </c>
      <c r="G215" s="30">
        <f t="shared" si="37"/>
        <v>1740793</v>
      </c>
      <c r="H215" s="143">
        <f t="shared" si="43"/>
        <v>1895170</v>
      </c>
    </row>
    <row r="216" spans="1:8" ht="14.25" customHeight="1">
      <c r="A216" s="27"/>
      <c r="B216" s="23" t="s">
        <v>128</v>
      </c>
      <c r="C216" s="28">
        <f aca="true" t="shared" si="46" ref="C216:F218">SUM(C30,C86,C159)</f>
        <v>1378247</v>
      </c>
      <c r="D216" s="28">
        <f t="shared" si="46"/>
        <v>163</v>
      </c>
      <c r="E216" s="28">
        <f t="shared" si="46"/>
        <v>0</v>
      </c>
      <c r="F216" s="28">
        <f t="shared" si="46"/>
        <v>1357017</v>
      </c>
      <c r="G216" s="28">
        <f t="shared" si="37"/>
        <v>1357017</v>
      </c>
      <c r="H216" s="142">
        <f>SUM(D216+G216)</f>
        <v>1357180</v>
      </c>
    </row>
    <row r="217" spans="1:8" ht="14.25" customHeight="1">
      <c r="A217" s="27"/>
      <c r="B217" s="23" t="s">
        <v>129</v>
      </c>
      <c r="C217" s="28">
        <f t="shared" si="46"/>
        <v>17893</v>
      </c>
      <c r="D217" s="28">
        <f t="shared" si="46"/>
        <v>16686</v>
      </c>
      <c r="E217" s="28">
        <f t="shared" si="46"/>
        <v>0</v>
      </c>
      <c r="F217" s="28">
        <f t="shared" si="46"/>
        <v>0</v>
      </c>
      <c r="G217" s="28">
        <f t="shared" si="37"/>
        <v>0</v>
      </c>
      <c r="H217" s="142">
        <f>SUM(D217+G217)</f>
        <v>16686</v>
      </c>
    </row>
    <row r="218" spans="1:8" ht="14.25" customHeight="1">
      <c r="A218" s="27">
        <v>2001</v>
      </c>
      <c r="B218" s="23" t="s">
        <v>130</v>
      </c>
      <c r="C218" s="28">
        <f t="shared" si="46"/>
        <v>107606</v>
      </c>
      <c r="D218" s="28">
        <f t="shared" si="46"/>
        <v>86889</v>
      </c>
      <c r="E218" s="28">
        <f t="shared" si="46"/>
        <v>0</v>
      </c>
      <c r="F218" s="28">
        <f t="shared" si="46"/>
        <v>22500</v>
      </c>
      <c r="G218" s="28">
        <f t="shared" si="37"/>
        <v>22500</v>
      </c>
      <c r="H218" s="142">
        <f>SUM(D218+G218)</f>
        <v>109389</v>
      </c>
    </row>
    <row r="219" spans="1:8" ht="14.25" customHeight="1">
      <c r="A219" s="27"/>
      <c r="B219" s="23" t="s">
        <v>132</v>
      </c>
      <c r="C219" s="28">
        <f>SUM(C89:C93,C162)</f>
        <v>51277</v>
      </c>
      <c r="D219" s="28">
        <f>SUM(D89:D93,D162)</f>
        <v>50994</v>
      </c>
      <c r="E219" s="28">
        <f>SUM(E89:E93,E162)</f>
        <v>0</v>
      </c>
      <c r="F219" s="28">
        <f>SUM(F89:F93,F162)</f>
        <v>108</v>
      </c>
      <c r="G219" s="28">
        <f t="shared" si="37"/>
        <v>108</v>
      </c>
      <c r="H219" s="142">
        <f>SUM(D219+G219)</f>
        <v>51102</v>
      </c>
    </row>
    <row r="220" spans="1:8" ht="14.25" customHeight="1">
      <c r="A220" s="9"/>
      <c r="B220" s="29" t="s">
        <v>4</v>
      </c>
      <c r="C220" s="30">
        <f>SUM(C216:C219)</f>
        <v>1555023</v>
      </c>
      <c r="D220" s="30">
        <f>SUM(D216:D219)</f>
        <v>154732</v>
      </c>
      <c r="E220" s="30">
        <f>SUM(E216:E219)</f>
        <v>0</v>
      </c>
      <c r="F220" s="30">
        <f>SUM(F216:F219)</f>
        <v>1379625</v>
      </c>
      <c r="G220" s="30">
        <f t="shared" si="37"/>
        <v>1379625</v>
      </c>
      <c r="H220" s="143">
        <f>SUM(H216:H219)</f>
        <v>1534357</v>
      </c>
    </row>
    <row r="221" spans="1:8" ht="14.25" customHeight="1">
      <c r="A221" s="27"/>
      <c r="B221" s="23" t="s">
        <v>128</v>
      </c>
      <c r="C221" s="28">
        <f aca="true" t="shared" si="47" ref="C221:F223">SUM(C34,C95,C164)</f>
        <v>2278871</v>
      </c>
      <c r="D221" s="28">
        <f t="shared" si="47"/>
        <v>20</v>
      </c>
      <c r="E221" s="28">
        <f t="shared" si="47"/>
        <v>0</v>
      </c>
      <c r="F221" s="28">
        <f t="shared" si="47"/>
        <v>2243605</v>
      </c>
      <c r="G221" s="28">
        <f t="shared" si="37"/>
        <v>2243605</v>
      </c>
      <c r="H221" s="142">
        <f>SUM(D221+G221)</f>
        <v>2243625</v>
      </c>
    </row>
    <row r="222" spans="1:8" ht="14.25" customHeight="1">
      <c r="A222" s="27"/>
      <c r="B222" s="23" t="s">
        <v>129</v>
      </c>
      <c r="C222" s="28">
        <f t="shared" si="47"/>
        <v>25822</v>
      </c>
      <c r="D222" s="28">
        <f t="shared" si="47"/>
        <v>26794</v>
      </c>
      <c r="E222" s="28">
        <f t="shared" si="47"/>
        <v>0</v>
      </c>
      <c r="F222" s="28">
        <f t="shared" si="47"/>
        <v>4746</v>
      </c>
      <c r="G222" s="28">
        <f t="shared" si="37"/>
        <v>4746</v>
      </c>
      <c r="H222" s="142">
        <f>SUM(D222+G222)</f>
        <v>31540</v>
      </c>
    </row>
    <row r="223" spans="1:8" ht="14.25" customHeight="1">
      <c r="A223" s="27">
        <v>2002</v>
      </c>
      <c r="B223" s="23" t="s">
        <v>130</v>
      </c>
      <c r="C223" s="28">
        <f t="shared" si="47"/>
        <v>70710</v>
      </c>
      <c r="D223" s="28">
        <f t="shared" si="47"/>
        <v>65230</v>
      </c>
      <c r="E223" s="28">
        <f t="shared" si="47"/>
        <v>0</v>
      </c>
      <c r="F223" s="28">
        <f t="shared" si="47"/>
        <v>0</v>
      </c>
      <c r="G223" s="28">
        <f t="shared" si="37"/>
        <v>0</v>
      </c>
      <c r="H223" s="142">
        <f>SUM(D223+G223)</f>
        <v>65230</v>
      </c>
    </row>
    <row r="224" spans="1:8" ht="14.25" customHeight="1">
      <c r="A224" s="27"/>
      <c r="B224" s="23" t="s">
        <v>132</v>
      </c>
      <c r="C224" s="28">
        <f>SUM(C98:C102,C167)</f>
        <v>81743</v>
      </c>
      <c r="D224" s="28">
        <f>SUM(D98:D102,D167)</f>
        <v>88960</v>
      </c>
      <c r="E224" s="28">
        <f>SUM(E98:E102,E167)</f>
        <v>0</v>
      </c>
      <c r="F224" s="28">
        <f>SUM(F98:F102,F167)</f>
        <v>356</v>
      </c>
      <c r="G224" s="28">
        <f t="shared" si="37"/>
        <v>356</v>
      </c>
      <c r="H224" s="142">
        <f>SUM(D224+G224)</f>
        <v>89316</v>
      </c>
    </row>
    <row r="225" spans="1:8" ht="14.25" customHeight="1">
      <c r="A225" s="9"/>
      <c r="B225" s="29" t="s">
        <v>4</v>
      </c>
      <c r="C225" s="30">
        <f>SUM(C221:C224)</f>
        <v>2457146</v>
      </c>
      <c r="D225" s="30">
        <f>SUM(D221:D224)</f>
        <v>181004</v>
      </c>
      <c r="E225" s="30">
        <f>SUM(E221:E224)</f>
        <v>0</v>
      </c>
      <c r="F225" s="30">
        <f>SUM(F221:F224)</f>
        <v>2248707</v>
      </c>
      <c r="G225" s="30">
        <f t="shared" si="37"/>
        <v>2248707</v>
      </c>
      <c r="H225" s="143">
        <f>SUM(H221:H224)</f>
        <v>2429711</v>
      </c>
    </row>
    <row r="226" spans="1:8" ht="14.25" customHeight="1">
      <c r="A226" s="27"/>
      <c r="B226" s="23" t="s">
        <v>128</v>
      </c>
      <c r="C226" s="28">
        <f aca="true" t="shared" si="48" ref="C226:F228">SUM(C38,C104,C169)</f>
        <v>1744501</v>
      </c>
      <c r="D226" s="28">
        <f t="shared" si="48"/>
        <v>20</v>
      </c>
      <c r="E226" s="28">
        <f t="shared" si="48"/>
        <v>0</v>
      </c>
      <c r="F226" s="28">
        <f t="shared" si="48"/>
        <v>1682802</v>
      </c>
      <c r="G226" s="28">
        <f t="shared" si="37"/>
        <v>1682802</v>
      </c>
      <c r="H226" s="142">
        <f>SUM(D226+G226)</f>
        <v>1682822</v>
      </c>
    </row>
    <row r="227" spans="1:8" ht="14.25" customHeight="1">
      <c r="A227" s="27"/>
      <c r="B227" s="23" t="s">
        <v>129</v>
      </c>
      <c r="C227" s="28">
        <f t="shared" si="48"/>
        <v>59323</v>
      </c>
      <c r="D227" s="28">
        <f t="shared" si="48"/>
        <v>42501</v>
      </c>
      <c r="E227" s="28">
        <f t="shared" si="48"/>
        <v>0</v>
      </c>
      <c r="F227" s="28">
        <f t="shared" si="48"/>
        <v>16229</v>
      </c>
      <c r="G227" s="28">
        <f t="shared" si="37"/>
        <v>16229</v>
      </c>
      <c r="H227" s="142">
        <f>SUM(D227+G227)</f>
        <v>58730</v>
      </c>
    </row>
    <row r="228" spans="1:8" ht="14.25" customHeight="1">
      <c r="A228" s="27">
        <v>2003</v>
      </c>
      <c r="B228" s="23" t="s">
        <v>130</v>
      </c>
      <c r="C228" s="28">
        <f t="shared" si="48"/>
        <v>24158</v>
      </c>
      <c r="D228" s="28">
        <f t="shared" si="48"/>
        <v>28691</v>
      </c>
      <c r="E228" s="28">
        <f t="shared" si="48"/>
        <v>0</v>
      </c>
      <c r="F228" s="28">
        <f t="shared" si="48"/>
        <v>0</v>
      </c>
      <c r="G228" s="28">
        <f t="shared" si="37"/>
        <v>0</v>
      </c>
      <c r="H228" s="142">
        <f>SUM(D228+G228)</f>
        <v>28691</v>
      </c>
    </row>
    <row r="229" spans="1:8" ht="14.25" customHeight="1">
      <c r="A229" s="27"/>
      <c r="B229" s="23" t="s">
        <v>132</v>
      </c>
      <c r="C229" s="28">
        <f>SUM(C107:C111,C172:C173)</f>
        <v>54383</v>
      </c>
      <c r="D229" s="28">
        <f>SUM(D107:D111,D172:D173)</f>
        <v>48918</v>
      </c>
      <c r="E229" s="28">
        <f>SUM(E107:E111,E172:E173)</f>
        <v>0</v>
      </c>
      <c r="F229" s="28">
        <f>SUM(F107:F111,F172:F173)</f>
        <v>319</v>
      </c>
      <c r="G229" s="28">
        <f t="shared" si="37"/>
        <v>319</v>
      </c>
      <c r="H229" s="142">
        <f>SUM(D229+G229)</f>
        <v>49237</v>
      </c>
    </row>
    <row r="230" spans="1:8" ht="14.25" customHeight="1">
      <c r="A230" s="9"/>
      <c r="B230" s="29" t="s">
        <v>4</v>
      </c>
      <c r="C230" s="30">
        <f>SUM(C226:C229)</f>
        <v>1882365</v>
      </c>
      <c r="D230" s="30">
        <f>SUM(D226:D229)</f>
        <v>120130</v>
      </c>
      <c r="E230" s="30">
        <f>SUM(E226:E229)</f>
        <v>0</v>
      </c>
      <c r="F230" s="30">
        <f>SUM(F226:F229)</f>
        <v>1699350</v>
      </c>
      <c r="G230" s="30">
        <f t="shared" si="37"/>
        <v>1699350</v>
      </c>
      <c r="H230" s="143">
        <f>SUM(H226:H229)</f>
        <v>1819480</v>
      </c>
    </row>
    <row r="231" spans="1:8" ht="14.25" customHeight="1">
      <c r="A231" s="27"/>
      <c r="B231" s="23" t="s">
        <v>128</v>
      </c>
      <c r="C231" s="28">
        <f aca="true" t="shared" si="49" ref="C231:F233">SUM(C42,C113,C175)</f>
        <v>1709958</v>
      </c>
      <c r="D231" s="28">
        <f t="shared" si="49"/>
        <v>1432</v>
      </c>
      <c r="E231" s="28">
        <f t="shared" si="49"/>
        <v>0</v>
      </c>
      <c r="F231" s="28">
        <f t="shared" si="49"/>
        <v>1712064</v>
      </c>
      <c r="G231" s="28">
        <f t="shared" si="37"/>
        <v>1712064</v>
      </c>
      <c r="H231" s="142">
        <f>SUM(D231+G231)</f>
        <v>1713496</v>
      </c>
    </row>
    <row r="232" spans="1:8" ht="14.25" customHeight="1">
      <c r="A232" s="27"/>
      <c r="B232" s="23" t="s">
        <v>129</v>
      </c>
      <c r="C232" s="28">
        <f t="shared" si="49"/>
        <v>39427</v>
      </c>
      <c r="D232" s="28">
        <f t="shared" si="49"/>
        <v>27449</v>
      </c>
      <c r="E232" s="28">
        <f t="shared" si="49"/>
        <v>0</v>
      </c>
      <c r="F232" s="28">
        <f t="shared" si="49"/>
        <v>12021</v>
      </c>
      <c r="G232" s="28">
        <f t="shared" si="37"/>
        <v>12021</v>
      </c>
      <c r="H232" s="142">
        <f>SUM(D232+G232)</f>
        <v>39470</v>
      </c>
    </row>
    <row r="233" spans="1:8" ht="14.25" customHeight="1">
      <c r="A233" s="27">
        <v>2004</v>
      </c>
      <c r="B233" s="23" t="s">
        <v>130</v>
      </c>
      <c r="C233" s="28">
        <f t="shared" si="49"/>
        <v>6377</v>
      </c>
      <c r="D233" s="28">
        <f t="shared" si="49"/>
        <v>2922</v>
      </c>
      <c r="E233" s="28">
        <f t="shared" si="49"/>
        <v>0</v>
      </c>
      <c r="F233" s="28">
        <f t="shared" si="49"/>
        <v>0</v>
      </c>
      <c r="G233" s="28">
        <f t="shared" si="37"/>
        <v>0</v>
      </c>
      <c r="H233" s="142">
        <f>SUM(D233+G233)</f>
        <v>2922</v>
      </c>
    </row>
    <row r="234" spans="1:8" ht="14.25" customHeight="1">
      <c r="A234" s="27"/>
      <c r="B234" s="23" t="s">
        <v>132</v>
      </c>
      <c r="C234" s="28">
        <f>SUM(C116:C120,C178:C179)</f>
        <v>66600</v>
      </c>
      <c r="D234" s="28">
        <f>SUM(D116:D120,D178:D179)</f>
        <v>75757</v>
      </c>
      <c r="E234" s="28">
        <f>SUM(E116:E120,E178:E179)</f>
        <v>0</v>
      </c>
      <c r="F234" s="28">
        <f>SUM(F116:F120,F178:F179)</f>
        <v>60</v>
      </c>
      <c r="G234" s="28">
        <f t="shared" si="37"/>
        <v>60</v>
      </c>
      <c r="H234" s="142">
        <f>SUM(D234+G234)</f>
        <v>75817</v>
      </c>
    </row>
    <row r="235" spans="1:8" ht="14.25" customHeight="1" thickBot="1">
      <c r="A235" s="18"/>
      <c r="B235" s="31" t="s">
        <v>4</v>
      </c>
      <c r="C235" s="32">
        <f>SUM(C231:C234)</f>
        <v>1822362</v>
      </c>
      <c r="D235" s="32">
        <f>SUM(D231:D234)</f>
        <v>107560</v>
      </c>
      <c r="E235" s="32">
        <f>SUM(E231:E234)</f>
        <v>0</v>
      </c>
      <c r="F235" s="32">
        <f>SUM(F231:F234)</f>
        <v>1724145</v>
      </c>
      <c r="G235" s="32">
        <f t="shared" si="37"/>
        <v>1724145</v>
      </c>
      <c r="H235" s="144">
        <f>SUM(H231:H234)</f>
        <v>1831705</v>
      </c>
    </row>
  </sheetData>
  <printOptions horizontalCentered="1"/>
  <pageMargins left="0.3937007874015748" right="0.3937007874015748" top="0.3" bottom="0.21" header="0.25" footer="0.1968503937007874"/>
  <pageSetup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J27"/>
  <sheetViews>
    <sheetView showZeros="0" view="pageBreakPreview" zoomScaleSheetLayoutView="100" workbookViewId="0" topLeftCell="A1">
      <selection activeCell="L21" sqref="L21"/>
    </sheetView>
  </sheetViews>
  <sheetFormatPr defaultColWidth="9.00390625" defaultRowHeight="14.25"/>
  <cols>
    <col min="1" max="1" width="9.00390625" style="37" customWidth="1"/>
    <col min="2" max="9" width="8.625" style="37" customWidth="1"/>
    <col min="10" max="10" width="10.625" style="37" customWidth="1"/>
  </cols>
  <sheetData>
    <row r="1" spans="1:10" ht="39.75" customHeight="1">
      <c r="A1" s="13" t="s">
        <v>69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" thickBot="1">
      <c r="A2" s="12" t="s">
        <v>6</v>
      </c>
      <c r="I2" s="14"/>
      <c r="J2" s="14" t="s">
        <v>0</v>
      </c>
    </row>
    <row r="3" spans="1:10" ht="30" customHeight="1">
      <c r="A3" s="19" t="s">
        <v>7</v>
      </c>
      <c r="B3" s="41" t="s">
        <v>8</v>
      </c>
      <c r="C3" s="41" t="s">
        <v>9</v>
      </c>
      <c r="D3" s="41" t="s">
        <v>10</v>
      </c>
      <c r="E3" s="41" t="s">
        <v>11</v>
      </c>
      <c r="F3" s="41" t="s">
        <v>12</v>
      </c>
      <c r="G3" s="41" t="s">
        <v>13</v>
      </c>
      <c r="H3" s="41" t="s">
        <v>68</v>
      </c>
      <c r="I3" s="41" t="s">
        <v>14</v>
      </c>
      <c r="J3" s="145" t="s">
        <v>15</v>
      </c>
    </row>
    <row r="4" spans="1:10" ht="27.75" customHeight="1">
      <c r="A4" s="16">
        <v>1995</v>
      </c>
      <c r="B4" s="17">
        <v>146643</v>
      </c>
      <c r="C4" s="17">
        <v>607124</v>
      </c>
      <c r="D4" s="17">
        <v>212060</v>
      </c>
      <c r="E4" s="17"/>
      <c r="F4" s="17">
        <v>904425</v>
      </c>
      <c r="G4" s="17">
        <v>381376</v>
      </c>
      <c r="H4" s="17">
        <v>936281</v>
      </c>
      <c r="I4" s="17">
        <v>421233</v>
      </c>
      <c r="J4" s="146">
        <f aca="true" t="shared" si="0" ref="J4:J11">SUM(B4:I4)</f>
        <v>3609142</v>
      </c>
    </row>
    <row r="5" spans="1:10" ht="27.75" customHeight="1">
      <c r="A5" s="16">
        <v>1996</v>
      </c>
      <c r="B5" s="17">
        <v>741354</v>
      </c>
      <c r="C5" s="17">
        <v>577785</v>
      </c>
      <c r="D5" s="17">
        <v>286685</v>
      </c>
      <c r="E5" s="17"/>
      <c r="F5" s="17">
        <v>1104203</v>
      </c>
      <c r="G5" s="17">
        <v>375107</v>
      </c>
      <c r="H5" s="17">
        <v>1200515</v>
      </c>
      <c r="I5" s="17">
        <v>469233</v>
      </c>
      <c r="J5" s="146">
        <f t="shared" si="0"/>
        <v>4754882</v>
      </c>
    </row>
    <row r="6" spans="1:10" ht="27.75" customHeight="1">
      <c r="A6" s="16">
        <v>1997</v>
      </c>
      <c r="B6" s="17">
        <v>864954</v>
      </c>
      <c r="C6" s="17">
        <v>507746</v>
      </c>
      <c r="D6" s="17">
        <v>271972</v>
      </c>
      <c r="E6" s="17">
        <v>39943</v>
      </c>
      <c r="F6" s="17">
        <v>936762</v>
      </c>
      <c r="G6" s="17">
        <v>461368</v>
      </c>
      <c r="H6" s="17">
        <v>1127891</v>
      </c>
      <c r="I6" s="17">
        <v>729334</v>
      </c>
      <c r="J6" s="146">
        <f t="shared" si="0"/>
        <v>4939970</v>
      </c>
    </row>
    <row r="7" spans="1:10" ht="27.75" customHeight="1">
      <c r="A7" s="16">
        <v>1998</v>
      </c>
      <c r="B7" s="17">
        <v>374734</v>
      </c>
      <c r="C7" s="17">
        <v>368260</v>
      </c>
      <c r="D7" s="17">
        <v>124766</v>
      </c>
      <c r="E7" s="17">
        <v>73027</v>
      </c>
      <c r="F7" s="17">
        <v>690368</v>
      </c>
      <c r="G7" s="17">
        <v>229887</v>
      </c>
      <c r="H7" s="17">
        <v>863680</v>
      </c>
      <c r="I7" s="17">
        <v>878915</v>
      </c>
      <c r="J7" s="146">
        <f t="shared" si="0"/>
        <v>3603637</v>
      </c>
    </row>
    <row r="8" spans="1:10" ht="27.75" customHeight="1">
      <c r="A8" s="16">
        <v>1999</v>
      </c>
      <c r="B8" s="17">
        <v>244541</v>
      </c>
      <c r="C8" s="17">
        <v>342443</v>
      </c>
      <c r="D8" s="17">
        <v>156586</v>
      </c>
      <c r="E8" s="17">
        <v>108648</v>
      </c>
      <c r="F8" s="17">
        <v>827096</v>
      </c>
      <c r="G8" s="17">
        <v>252995</v>
      </c>
      <c r="H8" s="17">
        <v>1123652</v>
      </c>
      <c r="I8" s="17">
        <v>1092875</v>
      </c>
      <c r="J8" s="146">
        <f t="shared" si="0"/>
        <v>4148836</v>
      </c>
    </row>
    <row r="9" spans="1:10" ht="27.75" customHeight="1">
      <c r="A9" s="16">
        <v>2000</v>
      </c>
      <c r="B9" s="17">
        <v>414001</v>
      </c>
      <c r="C9" s="17">
        <v>451002</v>
      </c>
      <c r="D9" s="17">
        <v>133030</v>
      </c>
      <c r="E9" s="17">
        <v>65836</v>
      </c>
      <c r="F9" s="17">
        <v>1053883</v>
      </c>
      <c r="G9" s="17">
        <v>352185.08</v>
      </c>
      <c r="H9" s="17">
        <v>1459481</v>
      </c>
      <c r="I9" s="17">
        <v>1144148</v>
      </c>
      <c r="J9" s="146">
        <f t="shared" si="0"/>
        <v>5073566.08</v>
      </c>
    </row>
    <row r="10" spans="1:10" ht="27.75" customHeight="1">
      <c r="A10" s="36">
        <v>2001</v>
      </c>
      <c r="B10" s="34">
        <v>266628</v>
      </c>
      <c r="C10" s="34">
        <v>353060</v>
      </c>
      <c r="D10" s="34">
        <v>72706</v>
      </c>
      <c r="E10" s="34">
        <v>108340</v>
      </c>
      <c r="F10" s="34">
        <v>1297494</v>
      </c>
      <c r="G10" s="34">
        <v>334391</v>
      </c>
      <c r="H10" s="34">
        <v>1653321</v>
      </c>
      <c r="I10" s="34">
        <v>1482354</v>
      </c>
      <c r="J10" s="146">
        <f t="shared" si="0"/>
        <v>5568294</v>
      </c>
    </row>
    <row r="11" spans="1:10" ht="27.75" customHeight="1">
      <c r="A11" s="69">
        <v>2002</v>
      </c>
      <c r="B11" s="153">
        <v>288760</v>
      </c>
      <c r="C11" s="153">
        <v>300580</v>
      </c>
      <c r="D11" s="153">
        <v>63948</v>
      </c>
      <c r="E11" s="153">
        <v>155601</v>
      </c>
      <c r="F11" s="153">
        <v>1350056</v>
      </c>
      <c r="G11" s="153">
        <v>323791</v>
      </c>
      <c r="H11" s="153">
        <v>1728866</v>
      </c>
      <c r="I11" s="153">
        <v>1767778</v>
      </c>
      <c r="J11" s="146">
        <f t="shared" si="0"/>
        <v>5979380</v>
      </c>
    </row>
    <row r="12" spans="1:10" ht="27.75" customHeight="1">
      <c r="A12" s="69">
        <v>2003</v>
      </c>
      <c r="B12" s="153">
        <v>691711</v>
      </c>
      <c r="C12" s="153">
        <v>555655</v>
      </c>
      <c r="D12" s="153">
        <v>154395</v>
      </c>
      <c r="E12" s="153">
        <v>714773</v>
      </c>
      <c r="F12" s="153">
        <v>1414185</v>
      </c>
      <c r="G12" s="153">
        <v>491340</v>
      </c>
      <c r="H12" s="153">
        <v>1876550</v>
      </c>
      <c r="I12" s="153">
        <v>1948125</v>
      </c>
      <c r="J12" s="147">
        <f>SUM(B12:I12)</f>
        <v>7846734</v>
      </c>
    </row>
    <row r="13" spans="1:10" ht="27.75" customHeight="1" thickBot="1">
      <c r="A13" s="151">
        <v>2004</v>
      </c>
      <c r="B13" s="152">
        <v>675462</v>
      </c>
      <c r="C13" s="152">
        <v>803780.7</v>
      </c>
      <c r="D13" s="152">
        <v>186763</v>
      </c>
      <c r="E13" s="152">
        <v>786803</v>
      </c>
      <c r="F13" s="152">
        <v>1538380</v>
      </c>
      <c r="G13" s="152">
        <v>720209</v>
      </c>
      <c r="H13" s="152">
        <v>2151419</v>
      </c>
      <c r="I13" s="152">
        <v>1872700</v>
      </c>
      <c r="J13" s="148">
        <f>SUM(B13:I13)</f>
        <v>8735516.7</v>
      </c>
    </row>
    <row r="14" ht="14.25">
      <c r="A14" s="37" t="s">
        <v>1</v>
      </c>
    </row>
    <row r="15" spans="1:10" ht="39.75" customHeight="1">
      <c r="A15" s="13" t="s">
        <v>70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5" thickBot="1">
      <c r="A16" s="12" t="s">
        <v>6</v>
      </c>
      <c r="I16" s="14"/>
      <c r="J16" s="14" t="s">
        <v>0</v>
      </c>
    </row>
    <row r="17" spans="1:10" ht="34.5" customHeight="1">
      <c r="A17" s="19" t="s">
        <v>7</v>
      </c>
      <c r="B17" s="41" t="s">
        <v>8</v>
      </c>
      <c r="C17" s="41" t="s">
        <v>9</v>
      </c>
      <c r="D17" s="41" t="s">
        <v>10</v>
      </c>
      <c r="E17" s="41" t="s">
        <v>11</v>
      </c>
      <c r="F17" s="41" t="s">
        <v>12</v>
      </c>
      <c r="G17" s="41" t="s">
        <v>13</v>
      </c>
      <c r="H17" s="41" t="s">
        <v>68</v>
      </c>
      <c r="I17" s="41" t="s">
        <v>14</v>
      </c>
      <c r="J17" s="145" t="s">
        <v>15</v>
      </c>
    </row>
    <row r="18" spans="1:10" ht="27.75" customHeight="1">
      <c r="A18" s="16">
        <v>1995</v>
      </c>
      <c r="B18" s="17">
        <v>133312</v>
      </c>
      <c r="C18" s="17">
        <v>613757</v>
      </c>
      <c r="D18" s="17">
        <v>204255</v>
      </c>
      <c r="E18" s="17"/>
      <c r="F18" s="17">
        <v>919331</v>
      </c>
      <c r="G18" s="17">
        <v>388580</v>
      </c>
      <c r="H18" s="17">
        <v>952195</v>
      </c>
      <c r="I18" s="17">
        <v>436462</v>
      </c>
      <c r="J18" s="146">
        <f aca="true" t="shared" si="1" ref="J18:J25">SUM(B18:I18)</f>
        <v>3647892</v>
      </c>
    </row>
    <row r="19" spans="1:10" ht="27.75" customHeight="1">
      <c r="A19" s="16">
        <v>1996</v>
      </c>
      <c r="B19" s="17">
        <v>717669</v>
      </c>
      <c r="C19" s="17">
        <v>575359</v>
      </c>
      <c r="D19" s="17">
        <v>282892</v>
      </c>
      <c r="E19" s="17"/>
      <c r="F19" s="17">
        <v>1103444</v>
      </c>
      <c r="G19" s="17">
        <v>359235</v>
      </c>
      <c r="H19" s="17">
        <v>1201059</v>
      </c>
      <c r="I19" s="17">
        <v>468603</v>
      </c>
      <c r="J19" s="146">
        <f t="shared" si="1"/>
        <v>4708261</v>
      </c>
    </row>
    <row r="20" spans="1:10" ht="27.75" customHeight="1">
      <c r="A20" s="16">
        <v>1997</v>
      </c>
      <c r="B20" s="17">
        <v>855492</v>
      </c>
      <c r="C20" s="17">
        <v>507977</v>
      </c>
      <c r="D20" s="17">
        <v>272750</v>
      </c>
      <c r="E20" s="17">
        <v>32330</v>
      </c>
      <c r="F20" s="17">
        <v>929984</v>
      </c>
      <c r="G20" s="17">
        <v>455419</v>
      </c>
      <c r="H20" s="17">
        <v>1114874</v>
      </c>
      <c r="I20" s="17">
        <v>727868</v>
      </c>
      <c r="J20" s="146">
        <f t="shared" si="1"/>
        <v>4896694</v>
      </c>
    </row>
    <row r="21" spans="1:10" ht="27.75" customHeight="1">
      <c r="A21" s="16">
        <v>1998</v>
      </c>
      <c r="B21" s="17">
        <v>379707</v>
      </c>
      <c r="C21" s="17">
        <v>367879</v>
      </c>
      <c r="D21" s="17">
        <v>127214</v>
      </c>
      <c r="E21" s="17">
        <v>72207</v>
      </c>
      <c r="F21" s="17">
        <v>687738</v>
      </c>
      <c r="G21" s="17">
        <v>236038</v>
      </c>
      <c r="H21" s="17">
        <v>865028</v>
      </c>
      <c r="I21" s="17">
        <v>881056</v>
      </c>
      <c r="J21" s="146">
        <f t="shared" si="1"/>
        <v>3616867</v>
      </c>
    </row>
    <row r="22" spans="1:10" ht="27.75" customHeight="1">
      <c r="A22" s="16">
        <v>1999</v>
      </c>
      <c r="B22" s="17">
        <v>244000</v>
      </c>
      <c r="C22" s="17">
        <v>338094</v>
      </c>
      <c r="D22" s="17">
        <v>156277</v>
      </c>
      <c r="E22" s="17">
        <v>107360</v>
      </c>
      <c r="F22" s="17">
        <v>829490</v>
      </c>
      <c r="G22" s="17">
        <v>247650</v>
      </c>
      <c r="H22" s="17">
        <v>1127239</v>
      </c>
      <c r="I22" s="17">
        <v>1084821</v>
      </c>
      <c r="J22" s="146">
        <f t="shared" si="1"/>
        <v>4134931</v>
      </c>
    </row>
    <row r="23" spans="1:10" ht="27.75" customHeight="1">
      <c r="A23" s="16">
        <v>2000</v>
      </c>
      <c r="B23" s="17">
        <v>414493</v>
      </c>
      <c r="C23" s="17">
        <v>449923</v>
      </c>
      <c r="D23" s="17">
        <v>133412</v>
      </c>
      <c r="E23" s="17">
        <v>68796</v>
      </c>
      <c r="F23" s="17">
        <v>1056050</v>
      </c>
      <c r="G23" s="17">
        <v>358290</v>
      </c>
      <c r="H23" s="17">
        <v>1466594</v>
      </c>
      <c r="I23" s="17">
        <v>1149329</v>
      </c>
      <c r="J23" s="146">
        <f t="shared" si="1"/>
        <v>5096887</v>
      </c>
    </row>
    <row r="24" spans="1:10" ht="27.75" customHeight="1">
      <c r="A24" s="36">
        <v>2001</v>
      </c>
      <c r="B24" s="17">
        <v>267801</v>
      </c>
      <c r="C24" s="17">
        <v>356330</v>
      </c>
      <c r="D24" s="17">
        <v>72265</v>
      </c>
      <c r="E24" s="17">
        <v>106039</v>
      </c>
      <c r="F24" s="17">
        <v>1298630</v>
      </c>
      <c r="G24" s="17">
        <v>331480</v>
      </c>
      <c r="H24" s="17">
        <v>1653150</v>
      </c>
      <c r="I24" s="17">
        <v>1480482</v>
      </c>
      <c r="J24" s="146">
        <f t="shared" si="1"/>
        <v>5566177</v>
      </c>
    </row>
    <row r="25" spans="1:10" ht="27.75" customHeight="1">
      <c r="A25" s="69">
        <v>2002</v>
      </c>
      <c r="B25" s="34">
        <v>289058</v>
      </c>
      <c r="C25" s="34">
        <v>299078</v>
      </c>
      <c r="D25" s="34">
        <v>63456</v>
      </c>
      <c r="E25" s="34">
        <v>146170</v>
      </c>
      <c r="F25" s="34">
        <v>1343151</v>
      </c>
      <c r="G25" s="34">
        <v>317116</v>
      </c>
      <c r="H25" s="34">
        <v>1730904</v>
      </c>
      <c r="I25" s="34">
        <v>1760228</v>
      </c>
      <c r="J25" s="146">
        <f t="shared" si="1"/>
        <v>5949161</v>
      </c>
    </row>
    <row r="26" spans="1:10" ht="27.75" customHeight="1">
      <c r="A26" s="69">
        <v>2003</v>
      </c>
      <c r="B26" s="153">
        <v>691983</v>
      </c>
      <c r="C26" s="153">
        <v>556437</v>
      </c>
      <c r="D26" s="153">
        <v>151365</v>
      </c>
      <c r="E26" s="153">
        <v>704746</v>
      </c>
      <c r="F26" s="153">
        <v>1414761</v>
      </c>
      <c r="G26" s="153">
        <v>495872</v>
      </c>
      <c r="H26" s="153">
        <v>1868016</v>
      </c>
      <c r="I26" s="153">
        <v>1951452</v>
      </c>
      <c r="J26" s="147">
        <f>SUM(B26:I26)</f>
        <v>7834632</v>
      </c>
    </row>
    <row r="27" spans="1:10" ht="27.75" customHeight="1" thickBot="1">
      <c r="A27" s="151">
        <v>2004</v>
      </c>
      <c r="B27" s="152">
        <v>674217</v>
      </c>
      <c r="C27" s="152">
        <v>800149</v>
      </c>
      <c r="D27" s="152">
        <v>184464</v>
      </c>
      <c r="E27" s="152">
        <v>780520</v>
      </c>
      <c r="F27" s="152">
        <v>1542321</v>
      </c>
      <c r="G27" s="152">
        <v>718372</v>
      </c>
      <c r="H27" s="152">
        <v>2146765</v>
      </c>
      <c r="I27" s="152">
        <v>1864744</v>
      </c>
      <c r="J27" s="148">
        <f>SUM(B27:I27)</f>
        <v>8711552</v>
      </c>
    </row>
  </sheetData>
  <printOptions horizontalCentered="1"/>
  <pageMargins left="0.3937007874015748" right="0.3937007874015748" top="0.3937007874015748" bottom="0.1968503937007874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2005-06-01T09:02:58Z</cp:lastPrinted>
  <dcterms:created xsi:type="dcterms:W3CDTF">1998-03-26T05:31:15Z</dcterms:created>
  <dcterms:modified xsi:type="dcterms:W3CDTF">2005-07-06T02:14:11Z</dcterms:modified>
  <cp:category/>
  <cp:version/>
  <cp:contentType/>
  <cp:contentStatus/>
</cp:coreProperties>
</file>